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37" activeTab="1"/>
  </bookViews>
  <sheets>
    <sheet name="4月集中发放表 " sheetId="26" r:id="rId1"/>
    <sheet name="4月分散发放表" sheetId="30" r:id="rId2"/>
  </sheets>
  <definedNames>
    <definedName name="_xlnm._FilterDatabase" localSheetId="0" hidden="1">'4月集中发放表 '!$A$7:$AE$32</definedName>
    <definedName name="_xlnm.Print_Area" localSheetId="1">'4月分散发放表'!$A$1:$T$32</definedName>
    <definedName name="_xlnm._FilterDatabase" localSheetId="1" hidden="1">'4月分散发放表'!$A$7:$T$32</definedName>
    <definedName name="Tow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<sst xmlns="http://schemas.openxmlformats.org/spreadsheetml/2006/main" count="127" uniqueCount="62">
  <si>
    <t>于都县2024年4月城镇特困集中供养发放表</t>
  </si>
  <si>
    <t>单位盖章：</t>
  </si>
  <si>
    <t>发放时间:2024年4月7日</t>
  </si>
  <si>
    <t>乡(镇)</t>
  </si>
  <si>
    <t>单位代码</t>
  </si>
  <si>
    <t>上月保障基数</t>
  </si>
  <si>
    <t>乡镇敬老院基本情况</t>
  </si>
  <si>
    <t>岭背养老中心</t>
  </si>
  <si>
    <t>长征福利院</t>
  </si>
  <si>
    <t>调整人数</t>
  </si>
  <si>
    <t>保障人数（人）</t>
  </si>
  <si>
    <t>保障基数（元）</t>
  </si>
  <si>
    <t>护理费（元）</t>
  </si>
  <si>
    <t>丧葬补助</t>
  </si>
  <si>
    <t>实发金额（元）</t>
  </si>
  <si>
    <t>人数</t>
  </si>
  <si>
    <t>供养金（元）</t>
  </si>
  <si>
    <t>合计（元）</t>
  </si>
  <si>
    <t>增加</t>
  </si>
  <si>
    <t>减少</t>
  </si>
  <si>
    <t>集转分</t>
  </si>
  <si>
    <t>分转集</t>
  </si>
  <si>
    <t>转岭背养老院</t>
  </si>
  <si>
    <t>岭背中心取消</t>
  </si>
  <si>
    <t>岭背养老院新增</t>
  </si>
  <si>
    <t>转长征福利院</t>
  </si>
  <si>
    <t>长征福利院新增</t>
  </si>
  <si>
    <t>合计</t>
  </si>
  <si>
    <t>其中</t>
  </si>
  <si>
    <t>自理</t>
  </si>
  <si>
    <t>半失能</t>
  </si>
  <si>
    <t>失能</t>
  </si>
  <si>
    <t>葛坳</t>
  </si>
  <si>
    <t>银坑</t>
  </si>
  <si>
    <t>马安</t>
  </si>
  <si>
    <t>桥头</t>
  </si>
  <si>
    <t>仙下</t>
  </si>
  <si>
    <t>车溪</t>
  </si>
  <si>
    <t>段屋</t>
  </si>
  <si>
    <t>岭背</t>
  </si>
  <si>
    <t>罗坳</t>
  </si>
  <si>
    <t>罗江</t>
  </si>
  <si>
    <t>新陂</t>
  </si>
  <si>
    <t>利村</t>
  </si>
  <si>
    <t>小溪</t>
  </si>
  <si>
    <t>祁禄山</t>
  </si>
  <si>
    <t>禾丰</t>
  </si>
  <si>
    <t>铁山垅</t>
  </si>
  <si>
    <t>靖石</t>
  </si>
  <si>
    <t>盘古山</t>
  </si>
  <si>
    <t>梓山</t>
  </si>
  <si>
    <t>黄麟</t>
  </si>
  <si>
    <t>宽田</t>
  </si>
  <si>
    <t>沙心</t>
  </si>
  <si>
    <t>贡江</t>
  </si>
  <si>
    <t>于都县2024年4月城镇特困分散供养发放表</t>
  </si>
  <si>
    <t>发放时间2024年4月7日</t>
  </si>
  <si>
    <t>上月人数</t>
  </si>
  <si>
    <t>特困供养（分散）</t>
  </si>
  <si>
    <t>护理补贴</t>
  </si>
  <si>
    <t>实发金额</t>
  </si>
  <si>
    <t>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</si>
</sst>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9"/>
      <name val="华文细黑"/>
      <charset val="134"/>
    </font>
    <font>
      <sz val="9"/>
      <name val="仿宋_GB2312"/>
      <charset val="134"/>
    </font>
    <font>
      <sz val="9"/>
      <color rgb="FF000000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7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4" borderId="17" applyNumberFormat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0" borderId="0"/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41" fillId="0" borderId="0" applyBorder="0">
      <alignment vertical="center"/>
    </xf>
    <xf numFmtId="0" fontId="41" fillId="0" borderId="0">
      <alignment vertical="center"/>
    </xf>
    <xf numFmtId="0" fontId="40" fillId="0" borderId="0"/>
    <xf numFmtId="0" fontId="42" fillId="0" borderId="0"/>
    <xf numFmtId="0" fontId="40" fillId="0" borderId="0"/>
    <xf numFmtId="0" fontId="12" fillId="0" borderId="0">
      <alignment vertical="center"/>
    </xf>
    <xf numFmtId="0" fontId="12" fillId="0" borderId="0" applyBorder="0"/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49" fontId="5" fillId="0" borderId="3" xfId="5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5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49" fontId="5" fillId="0" borderId="6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5" fillId="0" borderId="7" xfId="52" applyNumberFormat="1" applyFont="1" applyFill="1" applyBorder="1" applyAlignment="1">
      <alignment horizontal="center" vertical="center" wrapText="1"/>
    </xf>
    <xf numFmtId="49" fontId="5" fillId="0" borderId="5" xfId="5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5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5" fillId="0" borderId="9" xfId="5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Sheet1_10月_3" xfId="50"/>
    <cellStyle name="常规 31" xfId="51"/>
    <cellStyle name="常规_Sheet2" xfId="52"/>
    <cellStyle name="常规 3 2" xfId="53"/>
    <cellStyle name="常规_2016年农村五保表" xfId="54"/>
    <cellStyle name="常规 2" xfId="55"/>
    <cellStyle name="常规_7月" xfId="56"/>
    <cellStyle name="常规_城市低保资金发放名册" xfId="57"/>
    <cellStyle name="常规_3月" xfId="58"/>
    <cellStyle name="常规 41" xfId="59"/>
    <cellStyle name="常规_农村五保供养备案表 _4" xfId="6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AH35"/>
  <sheetViews>
    <sheetView workbookViewId="0">
      <pane ySplit="7" topLeftCell="A14" activePane="bottomLeft" state="frozen"/>
      <selection/>
      <selection pane="bottomLeft" activeCell="AJ17" sqref="$A1:$XFD1048576"/>
    </sheetView>
  </sheetViews>
  <sheetFormatPr defaultColWidth="9.90833333333333" defaultRowHeight="14.25"/>
  <cols>
    <col min="1" max="1" width="6.86666666666667" style="55" customWidth="1"/>
    <col min="2" max="2" width="11.025" style="55" customWidth="1"/>
    <col min="3" max="3" width="5.25" style="55" customWidth="1"/>
    <col min="4" max="7" width="4" style="55" customWidth="1"/>
    <col min="8" max="11" width="5.25" style="55" customWidth="1"/>
    <col min="12" max="13" width="5.25" style="58" customWidth="1"/>
    <col min="14" max="14" width="4.25" style="55" customWidth="1"/>
    <col min="15" max="15" width="4.125" style="55" customWidth="1"/>
    <col min="16" max="16" width="4" style="55" customWidth="1"/>
    <col min="17" max="29" width="6" style="55" customWidth="1"/>
    <col min="30" max="30" width="6.875" style="55" customWidth="1"/>
    <col min="31" max="31" width="3.875" style="55" customWidth="1"/>
    <col min="32" max="32" width="6.875" style="59" customWidth="1"/>
    <col min="33" max="33" width="7.625" style="59" customWidth="1"/>
    <col min="34" max="34" width="6.5" style="59" customWidth="1"/>
    <col min="35" max="16352" width="9.90833333333333" style="59"/>
    <col min="16353" max="16356" width="9.90833333333333" style="60"/>
    <col min="16357" max="16384" width="9.90833333333333" style="59"/>
  </cols>
  <sheetData>
    <row r="1" s="55" customFormat="1" ht="26" customHeight="1" spans="1:30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84"/>
      <c r="M1" s="84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="55" customFormat="1" ht="13" customHeight="1" spans="1:30">
      <c r="A2" s="62" t="s">
        <v>1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85"/>
      <c r="M2" s="85"/>
      <c r="N2" s="63"/>
      <c r="O2" s="63"/>
      <c r="P2" s="63"/>
      <c r="Q2" s="63"/>
      <c r="R2" s="63"/>
      <c r="S2" s="63"/>
      <c r="T2" s="63"/>
      <c r="U2" s="63"/>
      <c r="V2" s="63"/>
      <c r="W2" s="90" t="s">
        <v>2</v>
      </c>
      <c r="X2" s="90"/>
      <c r="Y2" s="90"/>
      <c r="Z2" s="90"/>
      <c r="AA2" s="90"/>
      <c r="AB2" s="90"/>
      <c r="AC2" s="90"/>
      <c r="AD2" s="90"/>
    </row>
    <row r="3" s="55" customFormat="1" ht="18" customHeight="1" spans="1:34">
      <c r="A3" s="64" t="s">
        <v>3</v>
      </c>
      <c r="B3" s="65" t="s">
        <v>4</v>
      </c>
      <c r="C3" s="9" t="s">
        <v>5</v>
      </c>
      <c r="D3" s="66" t="s">
        <v>6</v>
      </c>
      <c r="E3" s="66"/>
      <c r="F3" s="66"/>
      <c r="G3" s="66"/>
      <c r="H3" s="66"/>
      <c r="I3" s="66"/>
      <c r="J3" s="66"/>
      <c r="K3" s="66"/>
      <c r="L3" s="86"/>
      <c r="M3" s="8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98"/>
      <c r="AA3" s="79" t="s">
        <v>7</v>
      </c>
      <c r="AB3" s="79"/>
      <c r="AC3" s="79"/>
      <c r="AD3" s="79"/>
      <c r="AE3" s="79" t="s">
        <v>8</v>
      </c>
      <c r="AF3" s="79"/>
      <c r="AG3" s="79"/>
      <c r="AH3" s="79"/>
    </row>
    <row r="4" s="55" customFormat="1" ht="13" customHeight="1" spans="1:34">
      <c r="A4" s="67"/>
      <c r="B4" s="65"/>
      <c r="C4" s="9"/>
      <c r="D4" s="68" t="s">
        <v>9</v>
      </c>
      <c r="E4" s="68"/>
      <c r="F4" s="68"/>
      <c r="G4" s="68"/>
      <c r="H4" s="68"/>
      <c r="I4" s="68"/>
      <c r="J4" s="68"/>
      <c r="K4" s="68"/>
      <c r="L4" s="87"/>
      <c r="M4" s="32" t="s">
        <v>10</v>
      </c>
      <c r="N4" s="11"/>
      <c r="O4" s="11"/>
      <c r="P4" s="11"/>
      <c r="Q4" s="11" t="s">
        <v>11</v>
      </c>
      <c r="R4" s="11"/>
      <c r="S4" s="11"/>
      <c r="T4" s="11"/>
      <c r="U4" s="91" t="s">
        <v>12</v>
      </c>
      <c r="V4" s="92"/>
      <c r="W4" s="92"/>
      <c r="X4" s="92"/>
      <c r="Y4" s="11" t="s">
        <v>13</v>
      </c>
      <c r="Z4" s="51" t="s">
        <v>14</v>
      </c>
      <c r="AA4" s="51" t="s">
        <v>15</v>
      </c>
      <c r="AB4" s="51" t="s">
        <v>16</v>
      </c>
      <c r="AC4" s="51" t="s">
        <v>12</v>
      </c>
      <c r="AD4" s="51" t="s">
        <v>17</v>
      </c>
      <c r="AE4" s="51" t="s">
        <v>15</v>
      </c>
      <c r="AF4" s="51" t="s">
        <v>16</v>
      </c>
      <c r="AG4" s="51" t="s">
        <v>12</v>
      </c>
      <c r="AH4" s="51" t="s">
        <v>17</v>
      </c>
    </row>
    <row r="5" s="55" customFormat="1" ht="12" customHeight="1" spans="1:34">
      <c r="A5" s="67"/>
      <c r="B5" s="65"/>
      <c r="C5" s="9"/>
      <c r="D5" s="69"/>
      <c r="E5" s="69"/>
      <c r="F5" s="69"/>
      <c r="G5" s="69"/>
      <c r="H5" s="69"/>
      <c r="I5" s="69"/>
      <c r="J5" s="69"/>
      <c r="K5" s="69"/>
      <c r="L5" s="88"/>
      <c r="M5" s="32"/>
      <c r="N5" s="11"/>
      <c r="O5" s="11"/>
      <c r="P5" s="11"/>
      <c r="Q5" s="11"/>
      <c r="R5" s="11"/>
      <c r="S5" s="11"/>
      <c r="T5" s="11"/>
      <c r="U5" s="93"/>
      <c r="V5" s="94"/>
      <c r="W5" s="94"/>
      <c r="X5" s="94"/>
      <c r="Y5" s="11"/>
      <c r="Z5" s="51"/>
      <c r="AA5" s="51"/>
      <c r="AB5" s="51"/>
      <c r="AC5" s="51"/>
      <c r="AD5" s="51"/>
      <c r="AE5" s="51"/>
      <c r="AF5" s="51"/>
      <c r="AG5" s="51"/>
      <c r="AH5" s="51"/>
    </row>
    <row r="6" s="55" customFormat="1" ht="14" customHeight="1" spans="1:34">
      <c r="A6" s="67"/>
      <c r="B6" s="65"/>
      <c r="C6" s="9"/>
      <c r="D6" s="70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64" t="s">
        <v>23</v>
      </c>
      <c r="J6" s="64" t="s">
        <v>24</v>
      </c>
      <c r="K6" s="64" t="s">
        <v>25</v>
      </c>
      <c r="L6" s="64" t="s">
        <v>26</v>
      </c>
      <c r="M6" s="15" t="s">
        <v>27</v>
      </c>
      <c r="N6" s="11" t="s">
        <v>28</v>
      </c>
      <c r="O6" s="11"/>
      <c r="P6" s="11"/>
      <c r="Q6" s="9" t="s">
        <v>27</v>
      </c>
      <c r="R6" s="33" t="s">
        <v>28</v>
      </c>
      <c r="S6" s="34"/>
      <c r="T6" s="95"/>
      <c r="U6" s="9" t="s">
        <v>27</v>
      </c>
      <c r="V6" s="33" t="s">
        <v>28</v>
      </c>
      <c r="W6" s="34"/>
      <c r="X6" s="95"/>
      <c r="Y6" s="11"/>
      <c r="Z6" s="51"/>
      <c r="AA6" s="51"/>
      <c r="AB6" s="51"/>
      <c r="AC6" s="51"/>
      <c r="AD6" s="51"/>
      <c r="AE6" s="51"/>
      <c r="AF6" s="51"/>
      <c r="AG6" s="51"/>
      <c r="AH6" s="51"/>
    </row>
    <row r="7" s="55" customFormat="1" ht="23" customHeight="1" spans="1:34">
      <c r="A7" s="71"/>
      <c r="B7" s="65"/>
      <c r="C7" s="9"/>
      <c r="D7" s="70"/>
      <c r="E7" s="9"/>
      <c r="F7" s="9"/>
      <c r="G7" s="9"/>
      <c r="H7" s="9"/>
      <c r="I7" s="71"/>
      <c r="J7" s="71"/>
      <c r="K7" s="71"/>
      <c r="L7" s="71"/>
      <c r="M7" s="15"/>
      <c r="N7" s="9" t="s">
        <v>29</v>
      </c>
      <c r="O7" s="9" t="s">
        <v>30</v>
      </c>
      <c r="P7" s="9" t="s">
        <v>31</v>
      </c>
      <c r="Q7" s="9"/>
      <c r="R7" s="9" t="s">
        <v>29</v>
      </c>
      <c r="S7" s="9" t="s">
        <v>30</v>
      </c>
      <c r="T7" s="9" t="s">
        <v>31</v>
      </c>
      <c r="U7" s="9"/>
      <c r="V7" s="9" t="s">
        <v>29</v>
      </c>
      <c r="W7" s="9" t="s">
        <v>30</v>
      </c>
      <c r="X7" s="9" t="s">
        <v>31</v>
      </c>
      <c r="Y7" s="11"/>
      <c r="Z7" s="51"/>
      <c r="AA7" s="51"/>
      <c r="AB7" s="51"/>
      <c r="AC7" s="51"/>
      <c r="AD7" s="51"/>
      <c r="AE7" s="51"/>
      <c r="AF7" s="51"/>
      <c r="AG7" s="51"/>
      <c r="AH7" s="51"/>
    </row>
    <row r="8" s="56" customFormat="1" ht="22" customHeight="1" spans="1:34">
      <c r="A8" s="72" t="s">
        <v>32</v>
      </c>
      <c r="B8" s="73">
        <v>911003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>
        <f>R8+S8+T8</f>
        <v>0</v>
      </c>
      <c r="R8" s="72">
        <f>N8*1150</f>
        <v>0</v>
      </c>
      <c r="S8" s="72">
        <f>O8*1150</f>
        <v>0</v>
      </c>
      <c r="T8" s="72">
        <f>P8*1150</f>
        <v>0</v>
      </c>
      <c r="U8" s="72">
        <f>V8+W8+X8</f>
        <v>0</v>
      </c>
      <c r="V8" s="74">
        <f>N8*100</f>
        <v>0</v>
      </c>
      <c r="W8" s="72">
        <f>O8*350</f>
        <v>0</v>
      </c>
      <c r="X8" s="72">
        <f>P8*1380</f>
        <v>0</v>
      </c>
      <c r="Y8" s="72"/>
      <c r="Z8" s="79">
        <f>Q8+U8+Y8</f>
        <v>0</v>
      </c>
      <c r="AA8" s="79"/>
      <c r="AB8" s="79"/>
      <c r="AC8" s="79"/>
      <c r="AD8" s="79">
        <f>AB8+AC8</f>
        <v>0</v>
      </c>
      <c r="AE8" s="79">
        <v>0</v>
      </c>
      <c r="AF8" s="99">
        <f t="shared" ref="AF8:AF16" si="0">AE8*1150</f>
        <v>0</v>
      </c>
      <c r="AG8" s="99">
        <f t="shared" ref="AG8:AG16" si="1">AE8*1380</f>
        <v>0</v>
      </c>
      <c r="AH8" s="99">
        <f t="shared" ref="AH8:AH16" si="2">AF8+AG8</f>
        <v>0</v>
      </c>
    </row>
    <row r="9" s="56" customFormat="1" ht="22" customHeight="1" spans="1:34">
      <c r="A9" s="74" t="s">
        <v>33</v>
      </c>
      <c r="B9" s="75">
        <v>912003</v>
      </c>
      <c r="C9" s="72">
        <v>1</v>
      </c>
      <c r="D9" s="72"/>
      <c r="E9" s="76"/>
      <c r="F9" s="76"/>
      <c r="G9" s="76"/>
      <c r="H9" s="76"/>
      <c r="I9" s="72"/>
      <c r="J9" s="72"/>
      <c r="K9" s="72"/>
      <c r="L9" s="72"/>
      <c r="M9" s="72">
        <v>1</v>
      </c>
      <c r="N9" s="72">
        <v>1</v>
      </c>
      <c r="O9" s="72"/>
      <c r="P9" s="72"/>
      <c r="Q9" s="72">
        <v>1150</v>
      </c>
      <c r="R9" s="72">
        <v>1150</v>
      </c>
      <c r="S9" s="72">
        <f>O9*1150</f>
        <v>0</v>
      </c>
      <c r="T9" s="72">
        <f>P9*1150</f>
        <v>0</v>
      </c>
      <c r="U9" s="72">
        <v>100</v>
      </c>
      <c r="V9" s="74">
        <v>100</v>
      </c>
      <c r="W9" s="72">
        <f>O9*350</f>
        <v>0</v>
      </c>
      <c r="X9" s="72">
        <f>P9*1380</f>
        <v>0</v>
      </c>
      <c r="Y9" s="72"/>
      <c r="Z9" s="79">
        <f>Q9+U9+Y9</f>
        <v>1250</v>
      </c>
      <c r="AA9" s="79"/>
      <c r="AB9" s="79"/>
      <c r="AC9" s="79"/>
      <c r="AD9" s="79">
        <f t="shared" ref="AD9:AD32" si="3">AB9+AC9</f>
        <v>0</v>
      </c>
      <c r="AE9" s="79">
        <v>0</v>
      </c>
      <c r="AF9" s="99">
        <f t="shared" si="0"/>
        <v>0</v>
      </c>
      <c r="AG9" s="99">
        <f t="shared" si="1"/>
        <v>0</v>
      </c>
      <c r="AH9" s="99">
        <f t="shared" si="2"/>
        <v>0</v>
      </c>
    </row>
    <row r="10" s="56" customFormat="1" ht="22" customHeight="1" spans="1:34">
      <c r="A10" s="74" t="s">
        <v>34</v>
      </c>
      <c r="B10" s="75">
        <v>913003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>
        <f t="shared" ref="Q8:Q31" si="4">R10+S10+T10</f>
        <v>0</v>
      </c>
      <c r="R10" s="72">
        <f t="shared" ref="R9:R32" si="5">N10*1150</f>
        <v>0</v>
      </c>
      <c r="S10" s="72">
        <f t="shared" ref="S9:S32" si="6">O10*1150</f>
        <v>0</v>
      </c>
      <c r="T10" s="72">
        <f t="shared" ref="T9:T32" si="7">P10*1150</f>
        <v>0</v>
      </c>
      <c r="U10" s="72">
        <f t="shared" ref="U9:U32" si="8">V10+W10+X10</f>
        <v>0</v>
      </c>
      <c r="V10" s="74">
        <f t="shared" ref="V9:V32" si="9">N10*100</f>
        <v>0</v>
      </c>
      <c r="W10" s="72">
        <f t="shared" ref="W9:W32" si="10">O10*350</f>
        <v>0</v>
      </c>
      <c r="X10" s="72">
        <f t="shared" ref="X9:X32" si="11">P10*1380</f>
        <v>0</v>
      </c>
      <c r="Y10" s="72"/>
      <c r="Z10" s="79">
        <f t="shared" ref="Z9:Z32" si="12">Q10+U10+Y10</f>
        <v>0</v>
      </c>
      <c r="AA10" s="79"/>
      <c r="AB10" s="79"/>
      <c r="AC10" s="79"/>
      <c r="AD10" s="79">
        <f t="shared" si="3"/>
        <v>0</v>
      </c>
      <c r="AE10" s="79">
        <v>0</v>
      </c>
      <c r="AF10" s="99">
        <f t="shared" si="0"/>
        <v>0</v>
      </c>
      <c r="AG10" s="99">
        <f t="shared" si="1"/>
        <v>0</v>
      </c>
      <c r="AH10" s="99">
        <f t="shared" si="2"/>
        <v>0</v>
      </c>
    </row>
    <row r="11" s="57" customFormat="1" ht="22" customHeight="1" spans="1:34">
      <c r="A11" s="74" t="s">
        <v>35</v>
      </c>
      <c r="B11" s="75">
        <v>914003</v>
      </c>
      <c r="C11" s="72"/>
      <c r="D11" s="72"/>
      <c r="E11" s="77"/>
      <c r="F11" s="77"/>
      <c r="G11" s="77"/>
      <c r="H11" s="77"/>
      <c r="I11" s="72"/>
      <c r="J11" s="72"/>
      <c r="K11" s="72"/>
      <c r="L11" s="72"/>
      <c r="M11" s="72"/>
      <c r="N11" s="72"/>
      <c r="O11" s="72"/>
      <c r="P11" s="72"/>
      <c r="Q11" s="72">
        <f t="shared" si="4"/>
        <v>0</v>
      </c>
      <c r="R11" s="72">
        <f t="shared" si="5"/>
        <v>0</v>
      </c>
      <c r="S11" s="72">
        <f t="shared" si="6"/>
        <v>0</v>
      </c>
      <c r="T11" s="72">
        <f t="shared" si="7"/>
        <v>0</v>
      </c>
      <c r="U11" s="72">
        <f t="shared" si="8"/>
        <v>0</v>
      </c>
      <c r="V11" s="74">
        <f t="shared" si="9"/>
        <v>0</v>
      </c>
      <c r="W11" s="72">
        <f t="shared" si="10"/>
        <v>0</v>
      </c>
      <c r="X11" s="72">
        <f t="shared" si="11"/>
        <v>0</v>
      </c>
      <c r="Y11" s="72"/>
      <c r="Z11" s="79">
        <f t="shared" si="12"/>
        <v>0</v>
      </c>
      <c r="AA11" s="79"/>
      <c r="AB11" s="79"/>
      <c r="AC11" s="79"/>
      <c r="AD11" s="79">
        <f t="shared" si="3"/>
        <v>0</v>
      </c>
      <c r="AE11" s="79">
        <v>0</v>
      </c>
      <c r="AF11" s="99">
        <f t="shared" si="0"/>
        <v>0</v>
      </c>
      <c r="AG11" s="99">
        <f t="shared" si="1"/>
        <v>0</v>
      </c>
      <c r="AH11" s="99">
        <f t="shared" si="2"/>
        <v>0</v>
      </c>
    </row>
    <row r="12" s="56" customFormat="1" ht="22" customHeight="1" spans="1:34">
      <c r="A12" s="74" t="s">
        <v>36</v>
      </c>
      <c r="B12" s="75">
        <v>915003</v>
      </c>
      <c r="C12" s="72"/>
      <c r="D12" s="72"/>
      <c r="E12" s="78"/>
      <c r="F12" s="78"/>
      <c r="G12" s="78"/>
      <c r="H12" s="78"/>
      <c r="I12" s="72"/>
      <c r="J12" s="72"/>
      <c r="K12" s="72"/>
      <c r="L12" s="72"/>
      <c r="M12" s="72"/>
      <c r="N12" s="72"/>
      <c r="O12" s="72"/>
      <c r="P12" s="72"/>
      <c r="Q12" s="72">
        <f t="shared" si="4"/>
        <v>0</v>
      </c>
      <c r="R12" s="72">
        <f t="shared" si="5"/>
        <v>0</v>
      </c>
      <c r="S12" s="72">
        <f t="shared" si="6"/>
        <v>0</v>
      </c>
      <c r="T12" s="72">
        <f t="shared" si="7"/>
        <v>0</v>
      </c>
      <c r="U12" s="72">
        <f t="shared" si="8"/>
        <v>0</v>
      </c>
      <c r="V12" s="74">
        <f t="shared" si="9"/>
        <v>0</v>
      </c>
      <c r="W12" s="72">
        <f t="shared" si="10"/>
        <v>0</v>
      </c>
      <c r="X12" s="72">
        <f t="shared" si="11"/>
        <v>0</v>
      </c>
      <c r="Y12" s="72"/>
      <c r="Z12" s="79">
        <f t="shared" si="12"/>
        <v>0</v>
      </c>
      <c r="AA12" s="100"/>
      <c r="AB12" s="79"/>
      <c r="AC12" s="79"/>
      <c r="AD12" s="79">
        <f t="shared" si="3"/>
        <v>0</v>
      </c>
      <c r="AE12" s="99">
        <v>0</v>
      </c>
      <c r="AF12" s="99">
        <f t="shared" si="0"/>
        <v>0</v>
      </c>
      <c r="AG12" s="99">
        <f t="shared" si="1"/>
        <v>0</v>
      </c>
      <c r="AH12" s="99">
        <f t="shared" si="2"/>
        <v>0</v>
      </c>
    </row>
    <row r="13" s="56" customFormat="1" ht="22" customHeight="1" spans="1:34">
      <c r="A13" s="74" t="s">
        <v>37</v>
      </c>
      <c r="B13" s="75">
        <v>916003</v>
      </c>
      <c r="C13" s="72">
        <v>1</v>
      </c>
      <c r="D13" s="72"/>
      <c r="E13" s="79"/>
      <c r="F13" s="79"/>
      <c r="G13" s="79"/>
      <c r="H13" s="79"/>
      <c r="I13" s="72"/>
      <c r="J13" s="72"/>
      <c r="K13" s="72"/>
      <c r="L13" s="72"/>
      <c r="M13" s="72">
        <v>1</v>
      </c>
      <c r="N13" s="72">
        <v>1</v>
      </c>
      <c r="O13" s="72"/>
      <c r="P13" s="72"/>
      <c r="Q13" s="72">
        <f t="shared" si="4"/>
        <v>1150</v>
      </c>
      <c r="R13" s="72">
        <f t="shared" si="5"/>
        <v>1150</v>
      </c>
      <c r="S13" s="72">
        <f t="shared" si="6"/>
        <v>0</v>
      </c>
      <c r="T13" s="72">
        <f t="shared" si="7"/>
        <v>0</v>
      </c>
      <c r="U13" s="72">
        <f t="shared" si="8"/>
        <v>100</v>
      </c>
      <c r="V13" s="74">
        <f t="shared" si="9"/>
        <v>100</v>
      </c>
      <c r="W13" s="72">
        <f t="shared" si="10"/>
        <v>0</v>
      </c>
      <c r="X13" s="72">
        <f t="shared" si="11"/>
        <v>0</v>
      </c>
      <c r="Y13" s="72"/>
      <c r="Z13" s="79">
        <f t="shared" si="12"/>
        <v>1250</v>
      </c>
      <c r="AA13" s="79"/>
      <c r="AB13" s="79"/>
      <c r="AC13" s="79"/>
      <c r="AD13" s="79">
        <f t="shared" si="3"/>
        <v>0</v>
      </c>
      <c r="AE13" s="99">
        <v>0</v>
      </c>
      <c r="AF13" s="99">
        <f t="shared" si="0"/>
        <v>0</v>
      </c>
      <c r="AG13" s="99">
        <f t="shared" si="1"/>
        <v>0</v>
      </c>
      <c r="AH13" s="99">
        <f t="shared" si="2"/>
        <v>0</v>
      </c>
    </row>
    <row r="14" s="56" customFormat="1" ht="22" customHeight="1" spans="1:34">
      <c r="A14" s="74" t="s">
        <v>38</v>
      </c>
      <c r="B14" s="75">
        <v>917003</v>
      </c>
      <c r="C14" s="72"/>
      <c r="D14" s="72"/>
      <c r="E14" s="80"/>
      <c r="F14" s="80"/>
      <c r="G14" s="80"/>
      <c r="H14" s="80"/>
      <c r="I14" s="72"/>
      <c r="J14" s="72"/>
      <c r="K14" s="72"/>
      <c r="L14" s="72"/>
      <c r="M14" s="72"/>
      <c r="N14" s="72"/>
      <c r="O14" s="72"/>
      <c r="P14" s="72"/>
      <c r="Q14" s="72">
        <f t="shared" si="4"/>
        <v>0</v>
      </c>
      <c r="R14" s="72">
        <f t="shared" si="5"/>
        <v>0</v>
      </c>
      <c r="S14" s="72">
        <f t="shared" si="6"/>
        <v>0</v>
      </c>
      <c r="T14" s="72">
        <f t="shared" si="7"/>
        <v>0</v>
      </c>
      <c r="U14" s="72">
        <f t="shared" si="8"/>
        <v>0</v>
      </c>
      <c r="V14" s="74">
        <f t="shared" si="9"/>
        <v>0</v>
      </c>
      <c r="W14" s="72">
        <f t="shared" si="10"/>
        <v>0</v>
      </c>
      <c r="X14" s="72">
        <f t="shared" si="11"/>
        <v>0</v>
      </c>
      <c r="Y14" s="72"/>
      <c r="Z14" s="79">
        <f t="shared" si="12"/>
        <v>0</v>
      </c>
      <c r="AA14" s="79"/>
      <c r="AB14" s="79"/>
      <c r="AC14" s="79"/>
      <c r="AD14" s="79">
        <f t="shared" si="3"/>
        <v>0</v>
      </c>
      <c r="AE14" s="99">
        <v>0</v>
      </c>
      <c r="AF14" s="99">
        <f t="shared" si="0"/>
        <v>0</v>
      </c>
      <c r="AG14" s="99">
        <f t="shared" si="1"/>
        <v>0</v>
      </c>
      <c r="AH14" s="99">
        <f t="shared" si="2"/>
        <v>0</v>
      </c>
    </row>
    <row r="15" s="56" customFormat="1" ht="22" customHeight="1" spans="1:34">
      <c r="A15" s="74" t="s">
        <v>39</v>
      </c>
      <c r="B15" s="75">
        <v>918003</v>
      </c>
      <c r="C15" s="72"/>
      <c r="D15" s="72"/>
      <c r="E15" s="81"/>
      <c r="F15" s="81"/>
      <c r="G15" s="81"/>
      <c r="H15" s="81"/>
      <c r="I15" s="72"/>
      <c r="J15" s="72"/>
      <c r="K15" s="72"/>
      <c r="L15" s="72"/>
      <c r="M15" s="72"/>
      <c r="N15" s="72"/>
      <c r="O15" s="72"/>
      <c r="P15" s="72"/>
      <c r="Q15" s="72">
        <f t="shared" si="4"/>
        <v>0</v>
      </c>
      <c r="R15" s="72">
        <f t="shared" si="5"/>
        <v>0</v>
      </c>
      <c r="S15" s="72">
        <f t="shared" si="6"/>
        <v>0</v>
      </c>
      <c r="T15" s="72">
        <f t="shared" si="7"/>
        <v>0</v>
      </c>
      <c r="U15" s="72">
        <f t="shared" si="8"/>
        <v>0</v>
      </c>
      <c r="V15" s="74">
        <f t="shared" si="9"/>
        <v>0</v>
      </c>
      <c r="W15" s="72">
        <f t="shared" si="10"/>
        <v>0</v>
      </c>
      <c r="X15" s="72">
        <f t="shared" si="11"/>
        <v>0</v>
      </c>
      <c r="Y15" s="72"/>
      <c r="Z15" s="79">
        <f t="shared" si="12"/>
        <v>0</v>
      </c>
      <c r="AA15" s="79"/>
      <c r="AB15" s="79"/>
      <c r="AC15" s="79"/>
      <c r="AD15" s="79">
        <v>0</v>
      </c>
      <c r="AE15" s="99">
        <v>0</v>
      </c>
      <c r="AF15" s="99">
        <f t="shared" si="0"/>
        <v>0</v>
      </c>
      <c r="AG15" s="99">
        <f t="shared" si="1"/>
        <v>0</v>
      </c>
      <c r="AH15" s="99">
        <f t="shared" si="2"/>
        <v>0</v>
      </c>
    </row>
    <row r="16" s="56" customFormat="1" ht="22" customHeight="1" spans="1:34">
      <c r="A16" s="74" t="s">
        <v>40</v>
      </c>
      <c r="B16" s="75">
        <v>919003</v>
      </c>
      <c r="C16" s="72">
        <v>2</v>
      </c>
      <c r="D16" s="72"/>
      <c r="E16" s="72"/>
      <c r="F16" s="72"/>
      <c r="G16" s="72"/>
      <c r="H16" s="72"/>
      <c r="I16" s="72"/>
      <c r="J16" s="72"/>
      <c r="K16" s="72"/>
      <c r="L16" s="72"/>
      <c r="M16" s="72">
        <v>2</v>
      </c>
      <c r="N16" s="72">
        <v>2</v>
      </c>
      <c r="O16" s="72"/>
      <c r="P16" s="72"/>
      <c r="Q16" s="72">
        <f t="shared" si="4"/>
        <v>2300</v>
      </c>
      <c r="R16" s="72">
        <f t="shared" si="5"/>
        <v>2300</v>
      </c>
      <c r="S16" s="72">
        <f t="shared" si="6"/>
        <v>0</v>
      </c>
      <c r="T16" s="72">
        <f t="shared" si="7"/>
        <v>0</v>
      </c>
      <c r="U16" s="72">
        <f t="shared" si="8"/>
        <v>200</v>
      </c>
      <c r="V16" s="74">
        <f t="shared" si="9"/>
        <v>200</v>
      </c>
      <c r="W16" s="72">
        <f t="shared" si="10"/>
        <v>0</v>
      </c>
      <c r="X16" s="72">
        <f t="shared" si="11"/>
        <v>0</v>
      </c>
      <c r="Y16" s="72"/>
      <c r="Z16" s="79">
        <f t="shared" si="12"/>
        <v>2500</v>
      </c>
      <c r="AA16" s="79"/>
      <c r="AB16" s="79"/>
      <c r="AC16" s="79"/>
      <c r="AD16" s="79">
        <f t="shared" si="3"/>
        <v>0</v>
      </c>
      <c r="AE16" s="99">
        <v>0</v>
      </c>
      <c r="AF16" s="99">
        <f t="shared" si="0"/>
        <v>0</v>
      </c>
      <c r="AG16" s="99">
        <f t="shared" si="1"/>
        <v>0</v>
      </c>
      <c r="AH16" s="99">
        <f t="shared" si="2"/>
        <v>0</v>
      </c>
    </row>
    <row r="17" s="56" customFormat="1" ht="22" customHeight="1" spans="1:34">
      <c r="A17" s="74" t="s">
        <v>41</v>
      </c>
      <c r="B17" s="75">
        <v>920003</v>
      </c>
      <c r="C17" s="72"/>
      <c r="D17" s="72"/>
      <c r="E17" s="80"/>
      <c r="F17" s="80"/>
      <c r="G17" s="80"/>
      <c r="H17" s="80"/>
      <c r="I17" s="72"/>
      <c r="J17" s="72"/>
      <c r="K17" s="72"/>
      <c r="L17" s="72"/>
      <c r="M17" s="72"/>
      <c r="N17" s="72"/>
      <c r="O17" s="72"/>
      <c r="P17" s="72"/>
      <c r="Q17" s="72">
        <f t="shared" si="4"/>
        <v>0</v>
      </c>
      <c r="R17" s="72">
        <f t="shared" si="5"/>
        <v>0</v>
      </c>
      <c r="S17" s="72">
        <f t="shared" si="6"/>
        <v>0</v>
      </c>
      <c r="T17" s="72">
        <f t="shared" si="7"/>
        <v>0</v>
      </c>
      <c r="U17" s="72">
        <f t="shared" si="8"/>
        <v>0</v>
      </c>
      <c r="V17" s="74">
        <f t="shared" si="9"/>
        <v>0</v>
      </c>
      <c r="W17" s="72">
        <f t="shared" si="10"/>
        <v>0</v>
      </c>
      <c r="X17" s="72">
        <f t="shared" si="11"/>
        <v>0</v>
      </c>
      <c r="Y17" s="72"/>
      <c r="Z17" s="79">
        <f t="shared" si="12"/>
        <v>0</v>
      </c>
      <c r="AA17" s="79"/>
      <c r="AB17" s="79"/>
      <c r="AC17" s="79"/>
      <c r="AD17" s="79">
        <f t="shared" si="3"/>
        <v>0</v>
      </c>
      <c r="AE17" s="79">
        <v>0</v>
      </c>
      <c r="AF17" s="99">
        <f t="shared" ref="AF13:AF31" si="13">AE17*1150</f>
        <v>0</v>
      </c>
      <c r="AG17" s="99">
        <f t="shared" ref="AG13:AG31" si="14">AE17*1380</f>
        <v>0</v>
      </c>
      <c r="AH17" s="99">
        <f t="shared" ref="AH13:AH31" si="15">AF17+AG17</f>
        <v>0</v>
      </c>
    </row>
    <row r="18" s="56" customFormat="1" ht="22" customHeight="1" spans="1:34">
      <c r="A18" s="74" t="s">
        <v>42</v>
      </c>
      <c r="B18" s="75">
        <v>921003</v>
      </c>
      <c r="C18" s="72"/>
      <c r="D18" s="72"/>
      <c r="E18" s="80"/>
      <c r="F18" s="80"/>
      <c r="G18" s="80"/>
      <c r="H18" s="80"/>
      <c r="I18" s="72"/>
      <c r="J18" s="72"/>
      <c r="K18" s="72"/>
      <c r="L18" s="72"/>
      <c r="M18" s="72"/>
      <c r="N18" s="72"/>
      <c r="O18" s="72"/>
      <c r="P18" s="72"/>
      <c r="Q18" s="72">
        <f t="shared" si="4"/>
        <v>0</v>
      </c>
      <c r="R18" s="72">
        <f t="shared" si="5"/>
        <v>0</v>
      </c>
      <c r="S18" s="72">
        <f t="shared" si="6"/>
        <v>0</v>
      </c>
      <c r="T18" s="72">
        <f t="shared" si="7"/>
        <v>0</v>
      </c>
      <c r="U18" s="72">
        <f t="shared" si="8"/>
        <v>0</v>
      </c>
      <c r="V18" s="74">
        <f t="shared" si="9"/>
        <v>0</v>
      </c>
      <c r="W18" s="72">
        <f t="shared" si="10"/>
        <v>0</v>
      </c>
      <c r="X18" s="72">
        <f t="shared" si="11"/>
        <v>0</v>
      </c>
      <c r="Y18" s="72"/>
      <c r="Z18" s="79">
        <f t="shared" si="12"/>
        <v>0</v>
      </c>
      <c r="AA18" s="79"/>
      <c r="AB18" s="79"/>
      <c r="AC18" s="79"/>
      <c r="AD18" s="79">
        <f t="shared" si="3"/>
        <v>0</v>
      </c>
      <c r="AE18" s="79">
        <v>0</v>
      </c>
      <c r="AF18" s="99">
        <f t="shared" si="13"/>
        <v>0</v>
      </c>
      <c r="AG18" s="99">
        <f t="shared" si="14"/>
        <v>0</v>
      </c>
      <c r="AH18" s="99">
        <f t="shared" si="15"/>
        <v>0</v>
      </c>
    </row>
    <row r="19" s="56" customFormat="1" ht="22" customHeight="1" spans="1:34">
      <c r="A19" s="74" t="s">
        <v>43</v>
      </c>
      <c r="B19" s="75">
        <v>922003</v>
      </c>
      <c r="C19" s="72"/>
      <c r="D19" s="72"/>
      <c r="E19" s="79"/>
      <c r="F19" s="79"/>
      <c r="G19" s="79"/>
      <c r="H19" s="79"/>
      <c r="I19" s="72"/>
      <c r="J19" s="72"/>
      <c r="K19" s="72"/>
      <c r="L19" s="72"/>
      <c r="M19" s="72"/>
      <c r="N19" s="72"/>
      <c r="O19" s="72"/>
      <c r="P19" s="72"/>
      <c r="Q19" s="72">
        <f t="shared" si="4"/>
        <v>0</v>
      </c>
      <c r="R19" s="72">
        <f t="shared" si="5"/>
        <v>0</v>
      </c>
      <c r="S19" s="72">
        <f t="shared" si="6"/>
        <v>0</v>
      </c>
      <c r="T19" s="72">
        <f t="shared" si="7"/>
        <v>0</v>
      </c>
      <c r="U19" s="72">
        <f t="shared" si="8"/>
        <v>0</v>
      </c>
      <c r="V19" s="74">
        <f t="shared" si="9"/>
        <v>0</v>
      </c>
      <c r="W19" s="72">
        <f t="shared" si="10"/>
        <v>0</v>
      </c>
      <c r="X19" s="72">
        <f t="shared" si="11"/>
        <v>0</v>
      </c>
      <c r="Y19" s="72"/>
      <c r="Z19" s="79">
        <f t="shared" si="12"/>
        <v>0</v>
      </c>
      <c r="AA19" s="79"/>
      <c r="AB19" s="79"/>
      <c r="AC19" s="79"/>
      <c r="AD19" s="79">
        <f t="shared" si="3"/>
        <v>0</v>
      </c>
      <c r="AE19" s="79">
        <v>0</v>
      </c>
      <c r="AF19" s="99">
        <f t="shared" si="13"/>
        <v>0</v>
      </c>
      <c r="AG19" s="99">
        <f t="shared" si="14"/>
        <v>0</v>
      </c>
      <c r="AH19" s="99">
        <f t="shared" si="15"/>
        <v>0</v>
      </c>
    </row>
    <row r="20" s="56" customFormat="1" ht="22" customHeight="1" spans="1:34">
      <c r="A20" s="74" t="s">
        <v>44</v>
      </c>
      <c r="B20" s="75">
        <v>923003</v>
      </c>
      <c r="C20" s="72"/>
      <c r="D20" s="72"/>
      <c r="E20" s="80"/>
      <c r="F20" s="80"/>
      <c r="G20" s="80"/>
      <c r="H20" s="80"/>
      <c r="I20" s="72"/>
      <c r="J20" s="72"/>
      <c r="K20" s="72"/>
      <c r="L20" s="72"/>
      <c r="M20" s="72"/>
      <c r="N20" s="72"/>
      <c r="O20" s="72"/>
      <c r="P20" s="72"/>
      <c r="Q20" s="72">
        <f t="shared" si="4"/>
        <v>0</v>
      </c>
      <c r="R20" s="72">
        <f t="shared" si="5"/>
        <v>0</v>
      </c>
      <c r="S20" s="72">
        <f t="shared" si="6"/>
        <v>0</v>
      </c>
      <c r="T20" s="72">
        <f t="shared" si="7"/>
        <v>0</v>
      </c>
      <c r="U20" s="72">
        <f t="shared" si="8"/>
        <v>0</v>
      </c>
      <c r="V20" s="74">
        <f t="shared" si="9"/>
        <v>0</v>
      </c>
      <c r="W20" s="72">
        <f t="shared" si="10"/>
        <v>0</v>
      </c>
      <c r="X20" s="72">
        <f t="shared" si="11"/>
        <v>0</v>
      </c>
      <c r="Y20" s="72"/>
      <c r="Z20" s="79">
        <f t="shared" si="12"/>
        <v>0</v>
      </c>
      <c r="AA20" s="79"/>
      <c r="AB20" s="79"/>
      <c r="AC20" s="79"/>
      <c r="AD20" s="79">
        <f t="shared" si="3"/>
        <v>0</v>
      </c>
      <c r="AE20" s="79">
        <v>0</v>
      </c>
      <c r="AF20" s="99">
        <f t="shared" si="13"/>
        <v>0</v>
      </c>
      <c r="AG20" s="99">
        <f t="shared" si="14"/>
        <v>0</v>
      </c>
      <c r="AH20" s="99">
        <f t="shared" si="15"/>
        <v>0</v>
      </c>
    </row>
    <row r="21" s="56" customFormat="1" ht="22" customHeight="1" spans="1:34">
      <c r="A21" s="74" t="s">
        <v>45</v>
      </c>
      <c r="B21" s="75">
        <v>924003</v>
      </c>
      <c r="C21" s="72"/>
      <c r="D21" s="72"/>
      <c r="E21" s="80"/>
      <c r="F21" s="80"/>
      <c r="G21" s="80"/>
      <c r="H21" s="80"/>
      <c r="I21" s="72"/>
      <c r="J21" s="72"/>
      <c r="K21" s="72"/>
      <c r="L21" s="72"/>
      <c r="M21" s="72"/>
      <c r="N21" s="72"/>
      <c r="O21" s="72"/>
      <c r="P21" s="72"/>
      <c r="Q21" s="72">
        <f t="shared" si="4"/>
        <v>0</v>
      </c>
      <c r="R21" s="72">
        <f t="shared" si="5"/>
        <v>0</v>
      </c>
      <c r="S21" s="72">
        <f t="shared" si="6"/>
        <v>0</v>
      </c>
      <c r="T21" s="72">
        <f t="shared" si="7"/>
        <v>0</v>
      </c>
      <c r="U21" s="72">
        <f t="shared" si="8"/>
        <v>0</v>
      </c>
      <c r="V21" s="74">
        <f t="shared" si="9"/>
        <v>0</v>
      </c>
      <c r="W21" s="72">
        <f t="shared" si="10"/>
        <v>0</v>
      </c>
      <c r="X21" s="72">
        <f t="shared" si="11"/>
        <v>0</v>
      </c>
      <c r="Y21" s="72"/>
      <c r="Z21" s="79">
        <f t="shared" si="12"/>
        <v>0</v>
      </c>
      <c r="AA21" s="79"/>
      <c r="AB21" s="79"/>
      <c r="AC21" s="79"/>
      <c r="AD21" s="79">
        <f t="shared" si="3"/>
        <v>0</v>
      </c>
      <c r="AE21" s="99">
        <v>0</v>
      </c>
      <c r="AF21" s="99">
        <f t="shared" si="13"/>
        <v>0</v>
      </c>
      <c r="AG21" s="99">
        <f t="shared" si="14"/>
        <v>0</v>
      </c>
      <c r="AH21" s="99">
        <f t="shared" si="15"/>
        <v>0</v>
      </c>
    </row>
    <row r="22" s="56" customFormat="1" ht="22" customHeight="1" spans="1:34">
      <c r="A22" s="74" t="s">
        <v>46</v>
      </c>
      <c r="B22" s="75">
        <v>925003</v>
      </c>
      <c r="C22" s="72"/>
      <c r="D22" s="72"/>
      <c r="E22" s="80"/>
      <c r="F22" s="80"/>
      <c r="G22" s="80"/>
      <c r="H22" s="80"/>
      <c r="I22" s="72"/>
      <c r="J22" s="72"/>
      <c r="K22" s="72"/>
      <c r="L22" s="72"/>
      <c r="M22" s="72"/>
      <c r="N22" s="72"/>
      <c r="O22" s="72"/>
      <c r="P22" s="72"/>
      <c r="Q22" s="72">
        <f t="shared" si="4"/>
        <v>0</v>
      </c>
      <c r="R22" s="72">
        <f t="shared" si="5"/>
        <v>0</v>
      </c>
      <c r="S22" s="72">
        <f t="shared" si="6"/>
        <v>0</v>
      </c>
      <c r="T22" s="72">
        <f t="shared" si="7"/>
        <v>0</v>
      </c>
      <c r="U22" s="72">
        <f t="shared" si="8"/>
        <v>0</v>
      </c>
      <c r="V22" s="74">
        <f t="shared" si="9"/>
        <v>0</v>
      </c>
      <c r="W22" s="72">
        <f t="shared" si="10"/>
        <v>0</v>
      </c>
      <c r="X22" s="72">
        <f t="shared" si="11"/>
        <v>0</v>
      </c>
      <c r="Y22" s="72"/>
      <c r="Z22" s="79">
        <f t="shared" si="12"/>
        <v>0</v>
      </c>
      <c r="AA22" s="79"/>
      <c r="AB22" s="79"/>
      <c r="AC22" s="79"/>
      <c r="AD22" s="79">
        <f t="shared" si="3"/>
        <v>0</v>
      </c>
      <c r="AE22" s="99">
        <v>0</v>
      </c>
      <c r="AF22" s="99">
        <f t="shared" si="13"/>
        <v>0</v>
      </c>
      <c r="AG22" s="99">
        <f t="shared" si="14"/>
        <v>0</v>
      </c>
      <c r="AH22" s="99">
        <f t="shared" si="15"/>
        <v>0</v>
      </c>
    </row>
    <row r="23" s="56" customFormat="1" ht="22" customHeight="1" spans="1:34">
      <c r="A23" s="74" t="s">
        <v>47</v>
      </c>
      <c r="B23" s="75">
        <v>926003</v>
      </c>
      <c r="C23" s="72"/>
      <c r="D23" s="72"/>
      <c r="E23" s="80"/>
      <c r="F23" s="80"/>
      <c r="G23" s="80"/>
      <c r="H23" s="80"/>
      <c r="I23" s="72"/>
      <c r="J23" s="72"/>
      <c r="K23" s="72"/>
      <c r="L23" s="72"/>
      <c r="M23" s="72"/>
      <c r="N23" s="72"/>
      <c r="O23" s="72"/>
      <c r="P23" s="72"/>
      <c r="Q23" s="72">
        <f t="shared" si="4"/>
        <v>0</v>
      </c>
      <c r="R23" s="72">
        <f t="shared" si="5"/>
        <v>0</v>
      </c>
      <c r="S23" s="72">
        <f t="shared" si="6"/>
        <v>0</v>
      </c>
      <c r="T23" s="72">
        <f t="shared" si="7"/>
        <v>0</v>
      </c>
      <c r="U23" s="72">
        <f t="shared" si="8"/>
        <v>0</v>
      </c>
      <c r="V23" s="74">
        <f t="shared" si="9"/>
        <v>0</v>
      </c>
      <c r="W23" s="72">
        <f t="shared" si="10"/>
        <v>0</v>
      </c>
      <c r="X23" s="72">
        <f t="shared" si="11"/>
        <v>0</v>
      </c>
      <c r="Y23" s="72"/>
      <c r="Z23" s="79">
        <f t="shared" si="12"/>
        <v>0</v>
      </c>
      <c r="AA23" s="79"/>
      <c r="AB23" s="79"/>
      <c r="AC23" s="79"/>
      <c r="AD23" s="79">
        <f t="shared" si="3"/>
        <v>0</v>
      </c>
      <c r="AE23" s="99">
        <v>0</v>
      </c>
      <c r="AF23" s="99">
        <f t="shared" si="13"/>
        <v>0</v>
      </c>
      <c r="AG23" s="99">
        <f t="shared" si="14"/>
        <v>0</v>
      </c>
      <c r="AH23" s="99">
        <f t="shared" si="15"/>
        <v>0</v>
      </c>
    </row>
    <row r="24" s="56" customFormat="1" ht="22" customHeight="1" spans="1:34">
      <c r="A24" s="74" t="s">
        <v>48</v>
      </c>
      <c r="B24" s="75">
        <v>927003</v>
      </c>
      <c r="C24" s="72"/>
      <c r="D24" s="72"/>
      <c r="E24" s="80"/>
      <c r="F24" s="80"/>
      <c r="G24" s="80"/>
      <c r="H24" s="80"/>
      <c r="I24" s="72"/>
      <c r="J24" s="72"/>
      <c r="K24" s="72"/>
      <c r="L24" s="72"/>
      <c r="M24" s="72"/>
      <c r="N24" s="72"/>
      <c r="O24" s="72"/>
      <c r="P24" s="72"/>
      <c r="Q24" s="72">
        <f t="shared" si="4"/>
        <v>0</v>
      </c>
      <c r="R24" s="72">
        <f t="shared" si="5"/>
        <v>0</v>
      </c>
      <c r="S24" s="72">
        <f t="shared" si="6"/>
        <v>0</v>
      </c>
      <c r="T24" s="72">
        <f t="shared" si="7"/>
        <v>0</v>
      </c>
      <c r="U24" s="72">
        <f t="shared" si="8"/>
        <v>0</v>
      </c>
      <c r="V24" s="74">
        <f t="shared" si="9"/>
        <v>0</v>
      </c>
      <c r="W24" s="72">
        <f t="shared" si="10"/>
        <v>0</v>
      </c>
      <c r="X24" s="72">
        <f t="shared" si="11"/>
        <v>0</v>
      </c>
      <c r="Y24" s="72"/>
      <c r="Z24" s="79">
        <f t="shared" si="12"/>
        <v>0</v>
      </c>
      <c r="AA24" s="79"/>
      <c r="AB24" s="79"/>
      <c r="AC24" s="79"/>
      <c r="AD24" s="79">
        <f t="shared" si="3"/>
        <v>0</v>
      </c>
      <c r="AE24" s="99">
        <v>0</v>
      </c>
      <c r="AF24" s="99">
        <f t="shared" si="13"/>
        <v>0</v>
      </c>
      <c r="AG24" s="99">
        <f t="shared" si="14"/>
        <v>0</v>
      </c>
      <c r="AH24" s="99">
        <f t="shared" si="15"/>
        <v>0</v>
      </c>
    </row>
    <row r="25" s="56" customFormat="1" ht="22" customHeight="1" spans="1:34">
      <c r="A25" s="74" t="s">
        <v>49</v>
      </c>
      <c r="B25" s="75">
        <v>928003</v>
      </c>
      <c r="C25" s="72">
        <v>2</v>
      </c>
      <c r="D25" s="72"/>
      <c r="E25" s="80">
        <v>1</v>
      </c>
      <c r="F25" s="80"/>
      <c r="G25" s="80"/>
      <c r="H25" s="80"/>
      <c r="I25" s="72"/>
      <c r="J25" s="72"/>
      <c r="K25" s="72"/>
      <c r="L25" s="72"/>
      <c r="M25" s="72">
        <v>1</v>
      </c>
      <c r="N25" s="72"/>
      <c r="O25" s="72"/>
      <c r="P25" s="72">
        <v>1</v>
      </c>
      <c r="Q25" s="72">
        <f t="shared" si="4"/>
        <v>1150</v>
      </c>
      <c r="R25" s="72">
        <f t="shared" si="5"/>
        <v>0</v>
      </c>
      <c r="S25" s="72">
        <f t="shared" si="6"/>
        <v>0</v>
      </c>
      <c r="T25" s="72">
        <v>1150</v>
      </c>
      <c r="U25" s="72">
        <f t="shared" si="8"/>
        <v>1380</v>
      </c>
      <c r="V25" s="74">
        <f t="shared" si="9"/>
        <v>0</v>
      </c>
      <c r="W25" s="72">
        <f t="shared" si="10"/>
        <v>0</v>
      </c>
      <c r="X25" s="72">
        <f t="shared" si="11"/>
        <v>1380</v>
      </c>
      <c r="Y25" s="72"/>
      <c r="Z25" s="79">
        <f t="shared" si="12"/>
        <v>2530</v>
      </c>
      <c r="AA25" s="79"/>
      <c r="AB25" s="79"/>
      <c r="AC25" s="79"/>
      <c r="AD25" s="79"/>
      <c r="AE25" s="99">
        <v>1</v>
      </c>
      <c r="AF25" s="99">
        <f t="shared" si="13"/>
        <v>1150</v>
      </c>
      <c r="AG25" s="99">
        <f t="shared" si="14"/>
        <v>1380</v>
      </c>
      <c r="AH25" s="99">
        <f t="shared" si="15"/>
        <v>2530</v>
      </c>
    </row>
    <row r="26" s="56" customFormat="1" ht="22" customHeight="1" spans="1:34">
      <c r="A26" s="74" t="s">
        <v>50</v>
      </c>
      <c r="B26" s="75">
        <v>929003</v>
      </c>
      <c r="C26" s="72">
        <v>1</v>
      </c>
      <c r="D26" s="72"/>
      <c r="E26" s="80"/>
      <c r="F26" s="80"/>
      <c r="G26" s="80"/>
      <c r="H26" s="80"/>
      <c r="I26" s="72"/>
      <c r="J26" s="72"/>
      <c r="K26" s="72"/>
      <c r="L26" s="72"/>
      <c r="M26" s="72">
        <v>1</v>
      </c>
      <c r="N26" s="72">
        <v>1</v>
      </c>
      <c r="O26" s="72"/>
      <c r="P26" s="72"/>
      <c r="Q26" s="72">
        <f t="shared" si="4"/>
        <v>1150</v>
      </c>
      <c r="R26" s="72">
        <f t="shared" si="5"/>
        <v>1150</v>
      </c>
      <c r="S26" s="72">
        <f t="shared" si="6"/>
        <v>0</v>
      </c>
      <c r="T26" s="72">
        <f t="shared" si="7"/>
        <v>0</v>
      </c>
      <c r="U26" s="72">
        <f t="shared" si="8"/>
        <v>100</v>
      </c>
      <c r="V26" s="74">
        <f t="shared" si="9"/>
        <v>100</v>
      </c>
      <c r="W26" s="72">
        <f t="shared" si="10"/>
        <v>0</v>
      </c>
      <c r="X26" s="72">
        <f t="shared" si="11"/>
        <v>0</v>
      </c>
      <c r="Y26" s="72"/>
      <c r="Z26" s="79">
        <f t="shared" si="12"/>
        <v>1250</v>
      </c>
      <c r="AA26" s="79">
        <v>1</v>
      </c>
      <c r="AB26" s="79">
        <v>1150</v>
      </c>
      <c r="AC26" s="79">
        <v>1380</v>
      </c>
      <c r="AD26" s="79">
        <f t="shared" si="3"/>
        <v>2530</v>
      </c>
      <c r="AE26" s="99">
        <v>0</v>
      </c>
      <c r="AF26" s="99">
        <f t="shared" si="13"/>
        <v>0</v>
      </c>
      <c r="AG26" s="99">
        <f t="shared" ref="AG26:AG31" si="16">AE26*1380</f>
        <v>0</v>
      </c>
      <c r="AH26" s="99">
        <f t="shared" ref="AH26:AH31" si="17">AF26+AG26</f>
        <v>0</v>
      </c>
    </row>
    <row r="27" s="56" customFormat="1" ht="22" customHeight="1" spans="1:34">
      <c r="A27" s="74" t="s">
        <v>51</v>
      </c>
      <c r="B27" s="75">
        <v>930003</v>
      </c>
      <c r="C27" s="72"/>
      <c r="D27" s="72"/>
      <c r="E27" s="80"/>
      <c r="F27" s="80"/>
      <c r="G27" s="80"/>
      <c r="H27" s="80"/>
      <c r="I27" s="72"/>
      <c r="J27" s="72"/>
      <c r="K27" s="72"/>
      <c r="L27" s="72"/>
      <c r="M27" s="72"/>
      <c r="N27" s="72"/>
      <c r="O27" s="72"/>
      <c r="P27" s="72"/>
      <c r="Q27" s="72">
        <f t="shared" si="4"/>
        <v>0</v>
      </c>
      <c r="R27" s="72">
        <f t="shared" si="5"/>
        <v>0</v>
      </c>
      <c r="S27" s="72">
        <f t="shared" si="6"/>
        <v>0</v>
      </c>
      <c r="T27" s="72">
        <f t="shared" si="7"/>
        <v>0</v>
      </c>
      <c r="U27" s="72">
        <f t="shared" si="8"/>
        <v>0</v>
      </c>
      <c r="V27" s="74">
        <f t="shared" si="9"/>
        <v>0</v>
      </c>
      <c r="W27" s="72">
        <f t="shared" si="10"/>
        <v>0</v>
      </c>
      <c r="X27" s="72">
        <f t="shared" si="11"/>
        <v>0</v>
      </c>
      <c r="Y27" s="72"/>
      <c r="Z27" s="79">
        <f t="shared" si="12"/>
        <v>0</v>
      </c>
      <c r="AA27" s="79"/>
      <c r="AB27" s="79"/>
      <c r="AC27" s="79"/>
      <c r="AD27" s="79">
        <f t="shared" si="3"/>
        <v>0</v>
      </c>
      <c r="AE27" s="99">
        <v>0</v>
      </c>
      <c r="AF27" s="99">
        <f t="shared" si="13"/>
        <v>0</v>
      </c>
      <c r="AG27" s="99">
        <f t="shared" si="16"/>
        <v>0</v>
      </c>
      <c r="AH27" s="99">
        <f t="shared" si="17"/>
        <v>0</v>
      </c>
    </row>
    <row r="28" s="56" customFormat="1" ht="22" customHeight="1" spans="1:34">
      <c r="A28" s="74" t="s">
        <v>52</v>
      </c>
      <c r="B28" s="75">
        <v>931003</v>
      </c>
      <c r="C28" s="72">
        <v>1</v>
      </c>
      <c r="D28" s="72"/>
      <c r="E28" s="80"/>
      <c r="F28" s="80"/>
      <c r="G28" s="80"/>
      <c r="H28" s="80"/>
      <c r="I28" s="72"/>
      <c r="J28" s="72"/>
      <c r="K28" s="72"/>
      <c r="L28" s="72"/>
      <c r="M28" s="72">
        <v>1</v>
      </c>
      <c r="N28" s="72">
        <v>1</v>
      </c>
      <c r="O28" s="72"/>
      <c r="P28" s="72"/>
      <c r="Q28" s="72">
        <f t="shared" si="4"/>
        <v>1150</v>
      </c>
      <c r="R28" s="72">
        <f t="shared" si="5"/>
        <v>1150</v>
      </c>
      <c r="S28" s="72">
        <f t="shared" si="6"/>
        <v>0</v>
      </c>
      <c r="T28" s="72">
        <f t="shared" si="7"/>
        <v>0</v>
      </c>
      <c r="U28" s="72">
        <f t="shared" si="8"/>
        <v>100</v>
      </c>
      <c r="V28" s="74">
        <f t="shared" si="9"/>
        <v>100</v>
      </c>
      <c r="W28" s="72">
        <f t="shared" si="10"/>
        <v>0</v>
      </c>
      <c r="X28" s="72">
        <f t="shared" si="11"/>
        <v>0</v>
      </c>
      <c r="Y28" s="72"/>
      <c r="Z28" s="79">
        <f t="shared" si="12"/>
        <v>1250</v>
      </c>
      <c r="AA28" s="79"/>
      <c r="AB28" s="79"/>
      <c r="AC28" s="79"/>
      <c r="AD28" s="79">
        <f t="shared" si="3"/>
        <v>0</v>
      </c>
      <c r="AE28" s="79">
        <v>0</v>
      </c>
      <c r="AF28" s="99">
        <f t="shared" si="13"/>
        <v>0</v>
      </c>
      <c r="AG28" s="99">
        <f t="shared" si="16"/>
        <v>0</v>
      </c>
      <c r="AH28" s="99">
        <f t="shared" si="17"/>
        <v>0</v>
      </c>
    </row>
    <row r="29" s="56" customFormat="1" ht="22" customHeight="1" spans="1:34">
      <c r="A29" s="74" t="s">
        <v>53</v>
      </c>
      <c r="B29" s="75">
        <v>932003</v>
      </c>
      <c r="C29" s="72"/>
      <c r="D29" s="72"/>
      <c r="E29" s="80"/>
      <c r="F29" s="80"/>
      <c r="G29" s="80"/>
      <c r="H29" s="80"/>
      <c r="I29" s="72"/>
      <c r="J29" s="72"/>
      <c r="K29" s="72"/>
      <c r="L29" s="72"/>
      <c r="M29" s="72"/>
      <c r="N29" s="72"/>
      <c r="O29" s="72"/>
      <c r="P29" s="72"/>
      <c r="Q29" s="72">
        <f t="shared" si="4"/>
        <v>0</v>
      </c>
      <c r="R29" s="72">
        <f t="shared" si="5"/>
        <v>0</v>
      </c>
      <c r="S29" s="72">
        <f t="shared" si="6"/>
        <v>0</v>
      </c>
      <c r="T29" s="72">
        <f t="shared" si="7"/>
        <v>0</v>
      </c>
      <c r="U29" s="72">
        <f t="shared" si="8"/>
        <v>0</v>
      </c>
      <c r="V29" s="74">
        <f t="shared" si="9"/>
        <v>0</v>
      </c>
      <c r="W29" s="72">
        <f t="shared" si="10"/>
        <v>0</v>
      </c>
      <c r="X29" s="72">
        <f t="shared" si="11"/>
        <v>0</v>
      </c>
      <c r="Y29" s="72"/>
      <c r="Z29" s="79">
        <f t="shared" si="12"/>
        <v>0</v>
      </c>
      <c r="AA29" s="79"/>
      <c r="AB29" s="79"/>
      <c r="AC29" s="79"/>
      <c r="AD29" s="79">
        <f t="shared" si="3"/>
        <v>0</v>
      </c>
      <c r="AE29" s="79">
        <v>0</v>
      </c>
      <c r="AF29" s="99">
        <f t="shared" si="13"/>
        <v>0</v>
      </c>
      <c r="AG29" s="99">
        <f t="shared" si="16"/>
        <v>0</v>
      </c>
      <c r="AH29" s="99">
        <f t="shared" si="17"/>
        <v>0</v>
      </c>
    </row>
    <row r="30" s="56" customFormat="1" ht="22" customHeight="1" spans="1:34">
      <c r="A30" s="74" t="s">
        <v>54</v>
      </c>
      <c r="B30" s="75">
        <v>933003</v>
      </c>
      <c r="C30" s="72"/>
      <c r="D30" s="72"/>
      <c r="E30" s="72"/>
      <c r="F30" s="72"/>
      <c r="G30" s="80"/>
      <c r="H30" s="80"/>
      <c r="I30" s="72"/>
      <c r="J30" s="72"/>
      <c r="K30" s="72"/>
      <c r="L30" s="72"/>
      <c r="M30" s="72"/>
      <c r="N30" s="72"/>
      <c r="O30" s="72"/>
      <c r="P30" s="72"/>
      <c r="Q30" s="72">
        <f t="shared" si="4"/>
        <v>0</v>
      </c>
      <c r="R30" s="72">
        <f t="shared" si="5"/>
        <v>0</v>
      </c>
      <c r="S30" s="72">
        <f t="shared" si="6"/>
        <v>0</v>
      </c>
      <c r="T30" s="72">
        <f t="shared" si="7"/>
        <v>0</v>
      </c>
      <c r="U30" s="72">
        <f t="shared" si="8"/>
        <v>0</v>
      </c>
      <c r="V30" s="74">
        <f t="shared" si="9"/>
        <v>0</v>
      </c>
      <c r="W30" s="72">
        <f t="shared" si="10"/>
        <v>0</v>
      </c>
      <c r="X30" s="72">
        <f t="shared" si="11"/>
        <v>0</v>
      </c>
      <c r="Y30" s="72"/>
      <c r="Z30" s="79">
        <f t="shared" si="12"/>
        <v>0</v>
      </c>
      <c r="AA30" s="22">
        <v>2</v>
      </c>
      <c r="AB30" s="22">
        <f>1150*AA30</f>
        <v>2300</v>
      </c>
      <c r="AC30" s="22">
        <f>1380*AA30</f>
        <v>2760</v>
      </c>
      <c r="AD30" s="22">
        <f t="shared" si="3"/>
        <v>5060</v>
      </c>
      <c r="AE30" s="79">
        <v>17</v>
      </c>
      <c r="AF30" s="99">
        <v>20700</v>
      </c>
      <c r="AG30" s="99">
        <v>22530</v>
      </c>
      <c r="AH30" s="99">
        <v>43230</v>
      </c>
    </row>
    <row r="31" s="56" customFormat="1" ht="22" customHeight="1" spans="1:34">
      <c r="A31" s="74" t="s">
        <v>27</v>
      </c>
      <c r="B31" s="74"/>
      <c r="C31" s="79">
        <v>8</v>
      </c>
      <c r="D31" s="79"/>
      <c r="E31" s="79"/>
      <c r="F31" s="79"/>
      <c r="G31" s="79"/>
      <c r="H31" s="79"/>
      <c r="I31" s="79"/>
      <c r="J31" s="79"/>
      <c r="K31" s="79"/>
      <c r="L31" s="79"/>
      <c r="M31" s="79">
        <f>SUM(M4:M30)</f>
        <v>7</v>
      </c>
      <c r="N31" s="79">
        <v>6</v>
      </c>
      <c r="O31" s="79"/>
      <c r="P31" s="79">
        <v>1</v>
      </c>
      <c r="Q31" s="79">
        <f>SUM(Q8:Q30)</f>
        <v>8050</v>
      </c>
      <c r="R31" s="79">
        <f>SUM(R8:R30)</f>
        <v>6900</v>
      </c>
      <c r="S31" s="79">
        <f>SUM(S4:S30)</f>
        <v>0</v>
      </c>
      <c r="T31" s="79">
        <f>SUM(T8:T30)</f>
        <v>1150</v>
      </c>
      <c r="U31" s="79">
        <f>SUM(U8:U30)</f>
        <v>1980</v>
      </c>
      <c r="V31" s="79">
        <f>SUM(V8:V30)</f>
        <v>600</v>
      </c>
      <c r="W31" s="79">
        <f>SUM(W4:W30)</f>
        <v>0</v>
      </c>
      <c r="X31" s="79">
        <f>SUM(X8:X30)</f>
        <v>1380</v>
      </c>
      <c r="Y31" s="79">
        <v>0</v>
      </c>
      <c r="Z31" s="79">
        <f>SUM(Z4:Z30)</f>
        <v>10030</v>
      </c>
      <c r="AA31" s="79">
        <f t="shared" ref="Y31:AD31" si="18">SUM(AA8:AA30)</f>
        <v>3</v>
      </c>
      <c r="AB31" s="79">
        <f t="shared" si="18"/>
        <v>3450</v>
      </c>
      <c r="AC31" s="79">
        <f t="shared" si="18"/>
        <v>4140</v>
      </c>
      <c r="AD31" s="79">
        <f t="shared" si="18"/>
        <v>7590</v>
      </c>
      <c r="AE31" s="79">
        <f>SUM(AE4:AE30)</f>
        <v>18</v>
      </c>
      <c r="AF31" s="99">
        <f>SUM(AF8:AF30)</f>
        <v>21850</v>
      </c>
      <c r="AG31" s="99">
        <f>SUM(AG8:AG30)</f>
        <v>23910</v>
      </c>
      <c r="AH31" s="99">
        <f>SUM(AH8:AH30)</f>
        <v>45760</v>
      </c>
    </row>
    <row r="32" s="55" customFormat="1" ht="22" customHeight="1" spans="1:30">
      <c r="A32" s="82"/>
      <c r="B32" s="83"/>
      <c r="C32" s="83"/>
      <c r="D32" s="83"/>
      <c r="E32" s="83"/>
      <c r="F32" s="83"/>
      <c r="G32" s="83"/>
      <c r="I32" s="83"/>
      <c r="J32" s="83"/>
      <c r="K32" s="83"/>
      <c r="L32" s="89"/>
      <c r="M32" s="89"/>
      <c r="O32" s="83"/>
      <c r="P32" s="83"/>
      <c r="R32" s="83"/>
      <c r="T32" s="96"/>
      <c r="U32" s="97"/>
      <c r="V32" s="83"/>
      <c r="W32" s="83"/>
      <c r="X32" s="83"/>
      <c r="Y32" s="83"/>
      <c r="AA32" s="96"/>
      <c r="AC32" s="101"/>
      <c r="AD32" s="102"/>
    </row>
    <row r="33" s="55" customFormat="1"/>
    <row r="34" s="55" customFormat="1"/>
    <row r="35" s="55" customFormat="1"/>
  </sheetData>
  <sheetProtection selectLockedCells="1" selectUnlockedCells="1"/>
  <mergeCells count="39">
    <mergeCell ref="A1:AD1"/>
    <mergeCell ref="A2:C2"/>
    <mergeCell ref="W2:AD2"/>
    <mergeCell ref="D3:Z3"/>
    <mergeCell ref="AA3:AD3"/>
    <mergeCell ref="AE3:AH3"/>
    <mergeCell ref="N6:P6"/>
    <mergeCell ref="R6:T6"/>
    <mergeCell ref="V6:X6"/>
    <mergeCell ref="A31:B31"/>
    <mergeCell ref="A3:A7"/>
    <mergeCell ref="B3:B7"/>
    <mergeCell ref="C3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Q6:Q7"/>
    <mergeCell ref="U6:U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M4:P5"/>
    <mergeCell ref="Q4:T5"/>
    <mergeCell ref="U4:X5"/>
    <mergeCell ref="D4:L5"/>
  </mergeCells>
  <pageMargins left="0.314583333333333" right="0.354166666666667" top="0.472222222222222" bottom="0.590277777777778" header="0.3" footer="0.3"/>
  <pageSetup paperSize="9" scale="74" orientation="landscape"/>
  <headerFooter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</sheetPr>
  <dimension ref="A1:T35"/>
  <sheetViews>
    <sheetView tabSelected="1" workbookViewId="0">
      <selection activeCell="X13" sqref="$A1:$XFD1048576"/>
    </sheetView>
  </sheetViews>
  <sheetFormatPr defaultColWidth="9.90833333333333" defaultRowHeight="11.25"/>
  <cols>
    <col min="1" max="1" width="9.15" style="1" customWidth="1"/>
    <col min="2" max="2" width="10.6083333333333" style="1" customWidth="1"/>
    <col min="3" max="3" width="5.36666666666667" style="1" customWidth="1"/>
    <col min="4" max="7" width="5" style="1" customWidth="1"/>
    <col min="8" max="8" width="5.86666666666667" style="1" customWidth="1"/>
    <col min="9" max="9" width="5.375" style="1" customWidth="1"/>
    <col min="10" max="10" width="5.375" style="3" customWidth="1"/>
    <col min="11" max="11" width="5.375" style="1" customWidth="1"/>
    <col min="12" max="12" width="8.65" style="1" customWidth="1"/>
    <col min="13" max="13" width="7.86666666666667" style="1" customWidth="1"/>
    <col min="14" max="14" width="6.63333333333333" style="1" customWidth="1"/>
    <col min="15" max="16" width="6.86666666666667" style="1" customWidth="1"/>
    <col min="17" max="17" width="8.68333333333333" style="1" customWidth="1"/>
    <col min="18" max="18" width="8.81666666666667" style="1" customWidth="1"/>
    <col min="19" max="19" width="9.475" style="1" customWidth="1"/>
    <col min="20" max="20" width="9.625" style="1" customWidth="1"/>
    <col min="21" max="16349" width="9.90833333333333" style="4"/>
    <col min="16350" max="16353" width="9.90833333333333" style="5"/>
    <col min="16354" max="16354" width="9.90833333333333" style="4"/>
    <col min="16355" max="16384" width="9.90833333333333" style="5"/>
  </cols>
  <sheetData>
    <row r="1" s="1" customFormat="1" ht="42" customHeight="1" spans="1:20">
      <c r="A1" s="6" t="s">
        <v>55</v>
      </c>
      <c r="B1" s="6"/>
      <c r="C1" s="6"/>
      <c r="D1" s="6"/>
      <c r="E1" s="6"/>
      <c r="F1" s="6"/>
      <c r="G1" s="6"/>
      <c r="H1" s="6"/>
      <c r="I1" s="6"/>
      <c r="J1" s="2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13" customHeight="1" spans="1:20">
      <c r="A2" s="7" t="s">
        <v>1</v>
      </c>
      <c r="B2" s="7"/>
      <c r="C2" s="7"/>
      <c r="D2" s="8"/>
      <c r="E2" s="8"/>
      <c r="F2" s="8"/>
      <c r="G2" s="8"/>
      <c r="H2" s="8"/>
      <c r="I2" s="8"/>
      <c r="J2" s="27"/>
      <c r="K2" s="8"/>
      <c r="L2" s="8"/>
      <c r="M2" s="8"/>
      <c r="N2" s="8"/>
      <c r="O2" s="8"/>
      <c r="P2" s="8"/>
      <c r="Q2" s="48" t="s">
        <v>56</v>
      </c>
      <c r="R2" s="48"/>
      <c r="S2" s="48"/>
      <c r="T2" s="49"/>
    </row>
    <row r="3" s="1" customFormat="1" ht="16" customHeight="1" spans="1:20">
      <c r="A3" s="9" t="s">
        <v>3</v>
      </c>
      <c r="B3" s="9" t="s">
        <v>4</v>
      </c>
      <c r="C3" s="9" t="s">
        <v>57</v>
      </c>
      <c r="D3" s="9" t="s">
        <v>9</v>
      </c>
      <c r="E3" s="9"/>
      <c r="F3" s="9"/>
      <c r="G3" s="9"/>
      <c r="H3" s="10" t="s">
        <v>58</v>
      </c>
      <c r="I3" s="28"/>
      <c r="J3" s="29"/>
      <c r="K3" s="28"/>
      <c r="L3" s="30"/>
      <c r="M3" s="30"/>
      <c r="N3" s="30"/>
      <c r="O3" s="30"/>
      <c r="P3" s="31" t="s">
        <v>59</v>
      </c>
      <c r="Q3" s="31"/>
      <c r="R3" s="31"/>
      <c r="S3" s="50" t="s">
        <v>13</v>
      </c>
      <c r="T3" s="51" t="s">
        <v>60</v>
      </c>
    </row>
    <row r="4" s="1" customFormat="1" ht="16" customHeight="1" spans="1:20">
      <c r="A4" s="9"/>
      <c r="B4" s="9"/>
      <c r="C4" s="9"/>
      <c r="D4" s="9"/>
      <c r="E4" s="9"/>
      <c r="F4" s="9"/>
      <c r="G4" s="9"/>
      <c r="H4" s="11" t="s">
        <v>10</v>
      </c>
      <c r="I4" s="11"/>
      <c r="J4" s="32"/>
      <c r="K4" s="11"/>
      <c r="L4" s="33" t="s">
        <v>11</v>
      </c>
      <c r="M4" s="34"/>
      <c r="N4" s="34"/>
      <c r="O4" s="34"/>
      <c r="P4" s="35" t="s">
        <v>61</v>
      </c>
      <c r="Q4" s="52"/>
      <c r="R4" s="52"/>
      <c r="S4" s="53"/>
      <c r="T4" s="51"/>
    </row>
    <row r="5" s="1" customFormat="1" ht="16" customHeight="1" spans="1:20">
      <c r="A5" s="9"/>
      <c r="B5" s="9"/>
      <c r="C5" s="9"/>
      <c r="D5" s="9" t="s">
        <v>18</v>
      </c>
      <c r="E5" s="9" t="s">
        <v>19</v>
      </c>
      <c r="F5" s="9" t="s">
        <v>20</v>
      </c>
      <c r="G5" s="9" t="s">
        <v>21</v>
      </c>
      <c r="H5" s="11"/>
      <c r="I5" s="11"/>
      <c r="J5" s="32"/>
      <c r="K5" s="11"/>
      <c r="L5" s="9" t="s">
        <v>27</v>
      </c>
      <c r="M5" s="11" t="s">
        <v>28</v>
      </c>
      <c r="N5" s="11"/>
      <c r="O5" s="11"/>
      <c r="P5" s="9" t="s">
        <v>27</v>
      </c>
      <c r="Q5" s="11" t="s">
        <v>28</v>
      </c>
      <c r="R5" s="11"/>
      <c r="S5" s="53"/>
      <c r="T5" s="51"/>
    </row>
    <row r="6" s="1" customFormat="1" ht="16" customHeight="1" spans="1:20">
      <c r="A6" s="9"/>
      <c r="B6" s="9"/>
      <c r="C6" s="9"/>
      <c r="D6" s="9"/>
      <c r="E6" s="9"/>
      <c r="F6" s="9"/>
      <c r="G6" s="9"/>
      <c r="H6" s="9" t="s">
        <v>27</v>
      </c>
      <c r="I6" s="11" t="s">
        <v>28</v>
      </c>
      <c r="J6" s="32"/>
      <c r="K6" s="11"/>
      <c r="L6" s="9"/>
      <c r="M6" s="9" t="s">
        <v>29</v>
      </c>
      <c r="N6" s="9" t="s">
        <v>30</v>
      </c>
      <c r="O6" s="9" t="s">
        <v>31</v>
      </c>
      <c r="P6" s="9"/>
      <c r="Q6" s="9" t="s">
        <v>30</v>
      </c>
      <c r="R6" s="9" t="s">
        <v>31</v>
      </c>
      <c r="S6" s="53"/>
      <c r="T6" s="51"/>
    </row>
    <row r="7" s="1" customFormat="1" ht="16" customHeight="1" spans="1:20">
      <c r="A7" s="9"/>
      <c r="B7" s="9"/>
      <c r="C7" s="9"/>
      <c r="D7" s="9"/>
      <c r="E7" s="9"/>
      <c r="F7" s="9"/>
      <c r="G7" s="9"/>
      <c r="H7" s="9"/>
      <c r="I7" s="9" t="s">
        <v>29</v>
      </c>
      <c r="J7" s="15" t="s">
        <v>30</v>
      </c>
      <c r="K7" s="9" t="s">
        <v>31</v>
      </c>
      <c r="L7" s="9"/>
      <c r="M7" s="9"/>
      <c r="N7" s="9"/>
      <c r="O7" s="9"/>
      <c r="P7" s="9"/>
      <c r="Q7" s="9"/>
      <c r="R7" s="9"/>
      <c r="S7" s="54"/>
      <c r="T7" s="51"/>
    </row>
    <row r="8" s="1" customFormat="1" ht="16" customHeight="1" spans="1:20">
      <c r="A8" s="12" t="s">
        <v>32</v>
      </c>
      <c r="B8" s="13">
        <v>911003</v>
      </c>
      <c r="C8" s="12">
        <v>4</v>
      </c>
      <c r="D8" s="12"/>
      <c r="E8" s="12"/>
      <c r="F8" s="12"/>
      <c r="G8" s="12"/>
      <c r="H8" s="12">
        <f t="shared" ref="H8:H12" si="0">C8+D8-E8+F8-G8</f>
        <v>4</v>
      </c>
      <c r="I8" s="36">
        <v>3</v>
      </c>
      <c r="J8" s="14"/>
      <c r="K8" s="12">
        <v>1</v>
      </c>
      <c r="L8" s="37">
        <f t="shared" ref="L8:L31" si="1">M8+N8+O8</f>
        <v>4600</v>
      </c>
      <c r="M8" s="38">
        <f t="shared" ref="M8:O8" si="2">I8*1150</f>
        <v>3450</v>
      </c>
      <c r="N8" s="38">
        <f t="shared" si="2"/>
        <v>0</v>
      </c>
      <c r="O8" s="38">
        <f t="shared" si="2"/>
        <v>1150</v>
      </c>
      <c r="P8" s="12">
        <f>Q8+R8</f>
        <v>1380</v>
      </c>
      <c r="Q8" s="12">
        <f>J8*350</f>
        <v>0</v>
      </c>
      <c r="R8" s="12">
        <f>K8*1380</f>
        <v>1380</v>
      </c>
      <c r="S8" s="12"/>
      <c r="T8" s="22">
        <f>L8+P8+S8</f>
        <v>5980</v>
      </c>
    </row>
    <row r="9" s="1" customFormat="1" ht="16" customHeight="1" spans="1:20">
      <c r="A9" s="14" t="s">
        <v>33</v>
      </c>
      <c r="B9" s="15">
        <v>912003</v>
      </c>
      <c r="C9" s="12">
        <v>5</v>
      </c>
      <c r="D9" s="16"/>
      <c r="E9" s="16"/>
      <c r="F9" s="16"/>
      <c r="G9" s="16"/>
      <c r="H9" s="12">
        <f t="shared" si="0"/>
        <v>5</v>
      </c>
      <c r="I9" s="13">
        <v>5</v>
      </c>
      <c r="J9" s="12"/>
      <c r="K9" s="12"/>
      <c r="L9" s="37">
        <f t="shared" si="1"/>
        <v>5750</v>
      </c>
      <c r="M9" s="38">
        <f t="shared" ref="M9:O9" si="3">I9*1150</f>
        <v>5750</v>
      </c>
      <c r="N9" s="38">
        <f t="shared" si="3"/>
        <v>0</v>
      </c>
      <c r="O9" s="38">
        <f t="shared" si="3"/>
        <v>0</v>
      </c>
      <c r="P9" s="12">
        <f t="shared" ref="P9:P31" si="4">Q9+R9</f>
        <v>0</v>
      </c>
      <c r="Q9" s="12">
        <f t="shared" ref="Q9:Q31" si="5">J9*350</f>
        <v>0</v>
      </c>
      <c r="R9" s="12">
        <f t="shared" ref="R9:R31" si="6">K9*1380</f>
        <v>0</v>
      </c>
      <c r="S9" s="12"/>
      <c r="T9" s="22">
        <f t="shared" ref="T9:T31" si="7">L9+P9+S9</f>
        <v>5750</v>
      </c>
    </row>
    <row r="10" s="2" customFormat="1" ht="16" customHeight="1" spans="1:20">
      <c r="A10" s="17" t="s">
        <v>34</v>
      </c>
      <c r="B10" s="18">
        <v>913003</v>
      </c>
      <c r="C10" s="19">
        <v>2</v>
      </c>
      <c r="D10" s="19"/>
      <c r="E10" s="19"/>
      <c r="F10" s="19"/>
      <c r="G10" s="19"/>
      <c r="H10" s="19">
        <v>2</v>
      </c>
      <c r="I10" s="39"/>
      <c r="J10" s="19">
        <v>2</v>
      </c>
      <c r="K10" s="19"/>
      <c r="L10" s="40">
        <f t="shared" si="1"/>
        <v>2300</v>
      </c>
      <c r="M10" s="41">
        <f t="shared" ref="M10:O10" si="8">I10*1150</f>
        <v>0</v>
      </c>
      <c r="N10" s="41">
        <f t="shared" si="8"/>
        <v>2300</v>
      </c>
      <c r="O10" s="41">
        <f t="shared" si="8"/>
        <v>0</v>
      </c>
      <c r="P10" s="19">
        <f t="shared" si="4"/>
        <v>700</v>
      </c>
      <c r="Q10" s="19">
        <f t="shared" si="5"/>
        <v>700</v>
      </c>
      <c r="R10" s="19">
        <f t="shared" si="6"/>
        <v>0</v>
      </c>
      <c r="S10" s="19"/>
      <c r="T10" s="24">
        <f t="shared" si="7"/>
        <v>3000</v>
      </c>
    </row>
    <row r="11" s="3" customFormat="1" ht="16" customHeight="1" spans="1:20">
      <c r="A11" s="14" t="s">
        <v>35</v>
      </c>
      <c r="B11" s="15">
        <v>914003</v>
      </c>
      <c r="C11" s="12">
        <v>0</v>
      </c>
      <c r="D11" s="20"/>
      <c r="E11" s="20"/>
      <c r="F11" s="20"/>
      <c r="G11" s="20"/>
      <c r="H11" s="12">
        <f t="shared" si="0"/>
        <v>0</v>
      </c>
      <c r="I11" s="42"/>
      <c r="J11" s="12"/>
      <c r="K11" s="12"/>
      <c r="L11" s="37">
        <f t="shared" si="1"/>
        <v>0</v>
      </c>
      <c r="M11" s="38">
        <f t="shared" ref="M11:O11" si="9">I11*1150</f>
        <v>0</v>
      </c>
      <c r="N11" s="38">
        <f t="shared" si="9"/>
        <v>0</v>
      </c>
      <c r="O11" s="38">
        <f t="shared" si="9"/>
        <v>0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/>
      <c r="T11" s="22">
        <f t="shared" si="7"/>
        <v>0</v>
      </c>
    </row>
    <row r="12" s="1" customFormat="1" ht="16" customHeight="1" spans="1:20">
      <c r="A12" s="14" t="s">
        <v>36</v>
      </c>
      <c r="B12" s="15">
        <v>915003</v>
      </c>
      <c r="C12" s="12">
        <v>0</v>
      </c>
      <c r="D12" s="21"/>
      <c r="E12" s="21"/>
      <c r="F12" s="21"/>
      <c r="G12" s="21"/>
      <c r="H12" s="12">
        <f t="shared" si="0"/>
        <v>0</v>
      </c>
      <c r="I12" s="13"/>
      <c r="J12" s="12"/>
      <c r="K12" s="12"/>
      <c r="L12" s="37">
        <f t="shared" si="1"/>
        <v>0</v>
      </c>
      <c r="M12" s="38">
        <f t="shared" ref="M12:O12" si="10">I12*1150</f>
        <v>0</v>
      </c>
      <c r="N12" s="38">
        <f t="shared" si="10"/>
        <v>0</v>
      </c>
      <c r="O12" s="38">
        <f t="shared" si="10"/>
        <v>0</v>
      </c>
      <c r="P12" s="12">
        <f t="shared" si="4"/>
        <v>0</v>
      </c>
      <c r="Q12" s="12">
        <f t="shared" si="5"/>
        <v>0</v>
      </c>
      <c r="R12" s="12">
        <f t="shared" si="6"/>
        <v>0</v>
      </c>
      <c r="S12" s="12"/>
      <c r="T12" s="22">
        <f t="shared" si="7"/>
        <v>0</v>
      </c>
    </row>
    <row r="13" s="1" customFormat="1" ht="16" customHeight="1" spans="1:20">
      <c r="A13" s="14" t="s">
        <v>37</v>
      </c>
      <c r="B13" s="15">
        <v>916003</v>
      </c>
      <c r="C13" s="12">
        <v>3</v>
      </c>
      <c r="D13" s="22"/>
      <c r="E13" s="22"/>
      <c r="F13" s="22"/>
      <c r="G13" s="22"/>
      <c r="H13" s="12">
        <v>3</v>
      </c>
      <c r="I13" s="43">
        <v>3</v>
      </c>
      <c r="J13" s="44"/>
      <c r="K13" s="44"/>
      <c r="L13" s="37">
        <f t="shared" si="1"/>
        <v>3450</v>
      </c>
      <c r="M13" s="38">
        <f t="shared" ref="M13:O13" si="11">I13*1150</f>
        <v>3450</v>
      </c>
      <c r="N13" s="38">
        <f t="shared" si="11"/>
        <v>0</v>
      </c>
      <c r="O13" s="38">
        <f t="shared" si="11"/>
        <v>0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/>
      <c r="T13" s="22">
        <f t="shared" si="7"/>
        <v>3450</v>
      </c>
    </row>
    <row r="14" s="1" customFormat="1" ht="16" customHeight="1" spans="1:20">
      <c r="A14" s="14" t="s">
        <v>38</v>
      </c>
      <c r="B14" s="15">
        <v>917003</v>
      </c>
      <c r="C14" s="12">
        <v>0</v>
      </c>
      <c r="D14" s="22"/>
      <c r="E14" s="22"/>
      <c r="F14" s="22"/>
      <c r="G14" s="22"/>
      <c r="H14" s="12">
        <f t="shared" ref="H14:H24" si="12">C14+D14-E14+F14-G14</f>
        <v>0</v>
      </c>
      <c r="I14" s="13"/>
      <c r="J14" s="12"/>
      <c r="K14" s="12"/>
      <c r="L14" s="37">
        <f t="shared" si="1"/>
        <v>0</v>
      </c>
      <c r="M14" s="38">
        <f t="shared" ref="M14:O14" si="13">I14*1150</f>
        <v>0</v>
      </c>
      <c r="N14" s="38">
        <f t="shared" si="13"/>
        <v>0</v>
      </c>
      <c r="O14" s="38">
        <f t="shared" si="13"/>
        <v>0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/>
      <c r="T14" s="22">
        <f t="shared" si="7"/>
        <v>0</v>
      </c>
    </row>
    <row r="15" s="1" customFormat="1" ht="16" customHeight="1" spans="1:20">
      <c r="A15" s="14" t="s">
        <v>39</v>
      </c>
      <c r="B15" s="15">
        <v>918003</v>
      </c>
      <c r="C15" s="12">
        <v>6</v>
      </c>
      <c r="D15" s="23"/>
      <c r="E15" s="23"/>
      <c r="F15" s="23"/>
      <c r="G15" s="23"/>
      <c r="H15" s="12">
        <f t="shared" si="12"/>
        <v>6</v>
      </c>
      <c r="I15" s="43">
        <v>5</v>
      </c>
      <c r="J15" s="44"/>
      <c r="K15" s="44">
        <v>1</v>
      </c>
      <c r="L15" s="37">
        <f t="shared" si="1"/>
        <v>6900</v>
      </c>
      <c r="M15" s="38">
        <f t="shared" ref="M15:O15" si="14">I15*1150</f>
        <v>5750</v>
      </c>
      <c r="N15" s="38">
        <f t="shared" si="14"/>
        <v>0</v>
      </c>
      <c r="O15" s="38">
        <f t="shared" si="14"/>
        <v>1150</v>
      </c>
      <c r="P15" s="12">
        <f t="shared" si="4"/>
        <v>1380</v>
      </c>
      <c r="Q15" s="12">
        <f t="shared" si="5"/>
        <v>0</v>
      </c>
      <c r="R15" s="12">
        <f t="shared" si="6"/>
        <v>1380</v>
      </c>
      <c r="S15" s="22"/>
      <c r="T15" s="22">
        <f t="shared" si="7"/>
        <v>8280</v>
      </c>
    </row>
    <row r="16" s="1" customFormat="1" ht="16" customHeight="1" spans="1:20">
      <c r="A16" s="14" t="s">
        <v>40</v>
      </c>
      <c r="B16" s="15">
        <v>919003</v>
      </c>
      <c r="C16" s="12">
        <v>6</v>
      </c>
      <c r="D16" s="12"/>
      <c r="E16" s="12"/>
      <c r="F16" s="12"/>
      <c r="G16" s="12"/>
      <c r="H16" s="12">
        <v>6</v>
      </c>
      <c r="I16" s="13">
        <v>5</v>
      </c>
      <c r="J16" s="12"/>
      <c r="K16" s="12">
        <v>1</v>
      </c>
      <c r="L16" s="37">
        <f t="shared" si="1"/>
        <v>6900</v>
      </c>
      <c r="M16" s="38">
        <f t="shared" ref="M16:O16" si="15">I16*1150</f>
        <v>5750</v>
      </c>
      <c r="N16" s="38">
        <f t="shared" si="15"/>
        <v>0</v>
      </c>
      <c r="O16" s="38">
        <f t="shared" si="15"/>
        <v>1150</v>
      </c>
      <c r="P16" s="12">
        <f t="shared" si="4"/>
        <v>1380</v>
      </c>
      <c r="Q16" s="12">
        <f t="shared" si="5"/>
        <v>0</v>
      </c>
      <c r="R16" s="12">
        <f t="shared" si="6"/>
        <v>1380</v>
      </c>
      <c r="S16" s="12"/>
      <c r="T16" s="22">
        <f t="shared" si="7"/>
        <v>8280</v>
      </c>
    </row>
    <row r="17" s="2" customFormat="1" ht="16" customHeight="1" spans="1:20">
      <c r="A17" s="17" t="s">
        <v>41</v>
      </c>
      <c r="B17" s="18">
        <v>920003</v>
      </c>
      <c r="C17" s="19">
        <v>2</v>
      </c>
      <c r="D17" s="24"/>
      <c r="E17" s="24"/>
      <c r="F17" s="24"/>
      <c r="G17" s="24"/>
      <c r="H17" s="19">
        <f t="shared" si="12"/>
        <v>2</v>
      </c>
      <c r="I17" s="45">
        <v>2</v>
      </c>
      <c r="J17" s="46"/>
      <c r="K17" s="46"/>
      <c r="L17" s="40">
        <f t="shared" si="1"/>
        <v>2300</v>
      </c>
      <c r="M17" s="41">
        <f t="shared" ref="M17:O17" si="16">I17*1150</f>
        <v>2300</v>
      </c>
      <c r="N17" s="41">
        <f t="shared" si="16"/>
        <v>0</v>
      </c>
      <c r="O17" s="41">
        <f t="shared" si="16"/>
        <v>0</v>
      </c>
      <c r="P17" s="19">
        <f t="shared" si="4"/>
        <v>0</v>
      </c>
      <c r="Q17" s="19">
        <f t="shared" si="5"/>
        <v>0</v>
      </c>
      <c r="R17" s="19">
        <f t="shared" si="6"/>
        <v>0</v>
      </c>
      <c r="S17" s="19"/>
      <c r="T17" s="24">
        <f t="shared" si="7"/>
        <v>2300</v>
      </c>
    </row>
    <row r="18" s="1" customFormat="1" ht="16" customHeight="1" spans="1:20">
      <c r="A18" s="14" t="s">
        <v>42</v>
      </c>
      <c r="B18" s="15">
        <v>921003</v>
      </c>
      <c r="C18" s="12">
        <v>1</v>
      </c>
      <c r="D18" s="22"/>
      <c r="E18" s="22"/>
      <c r="F18" s="22"/>
      <c r="G18" s="22"/>
      <c r="H18" s="12">
        <f t="shared" si="12"/>
        <v>1</v>
      </c>
      <c r="I18" s="13">
        <v>1</v>
      </c>
      <c r="J18" s="12"/>
      <c r="K18" s="12"/>
      <c r="L18" s="37">
        <f t="shared" si="1"/>
        <v>1150</v>
      </c>
      <c r="M18" s="38">
        <f t="shared" ref="M18:O18" si="17">I18*1150</f>
        <v>1150</v>
      </c>
      <c r="N18" s="38">
        <f t="shared" si="17"/>
        <v>0</v>
      </c>
      <c r="O18" s="38">
        <f t="shared" si="17"/>
        <v>0</v>
      </c>
      <c r="P18" s="12">
        <f t="shared" si="4"/>
        <v>0</v>
      </c>
      <c r="Q18" s="12">
        <f t="shared" si="5"/>
        <v>0</v>
      </c>
      <c r="R18" s="12">
        <f t="shared" si="6"/>
        <v>0</v>
      </c>
      <c r="S18" s="12"/>
      <c r="T18" s="22">
        <f t="shared" si="7"/>
        <v>1150</v>
      </c>
    </row>
    <row r="19" s="1" customFormat="1" ht="16" customHeight="1" spans="1:20">
      <c r="A19" s="14" t="s">
        <v>43</v>
      </c>
      <c r="B19" s="15">
        <v>922003</v>
      </c>
      <c r="C19" s="12">
        <v>4</v>
      </c>
      <c r="D19" s="22"/>
      <c r="E19" s="22"/>
      <c r="F19" s="22"/>
      <c r="G19" s="22"/>
      <c r="H19" s="12">
        <f t="shared" si="12"/>
        <v>4</v>
      </c>
      <c r="I19" s="13">
        <v>4</v>
      </c>
      <c r="J19" s="12"/>
      <c r="K19" s="12"/>
      <c r="L19" s="37">
        <f t="shared" si="1"/>
        <v>4600</v>
      </c>
      <c r="M19" s="38">
        <f t="shared" ref="M19:O19" si="18">I19*1150</f>
        <v>4600</v>
      </c>
      <c r="N19" s="38">
        <f t="shared" si="18"/>
        <v>0</v>
      </c>
      <c r="O19" s="38">
        <f t="shared" si="18"/>
        <v>0</v>
      </c>
      <c r="P19" s="12">
        <f t="shared" si="4"/>
        <v>0</v>
      </c>
      <c r="Q19" s="12">
        <f t="shared" si="5"/>
        <v>0</v>
      </c>
      <c r="R19" s="12">
        <f t="shared" si="6"/>
        <v>0</v>
      </c>
      <c r="S19" s="12"/>
      <c r="T19" s="22">
        <f t="shared" si="7"/>
        <v>4600</v>
      </c>
    </row>
    <row r="20" s="1" customFormat="1" ht="16" customHeight="1" spans="1:20">
      <c r="A20" s="14" t="s">
        <v>44</v>
      </c>
      <c r="B20" s="15">
        <v>923003</v>
      </c>
      <c r="C20" s="12">
        <v>0</v>
      </c>
      <c r="D20" s="22"/>
      <c r="E20" s="22"/>
      <c r="F20" s="22"/>
      <c r="G20" s="22"/>
      <c r="H20" s="12">
        <f t="shared" si="12"/>
        <v>0</v>
      </c>
      <c r="I20" s="13"/>
      <c r="J20" s="12"/>
      <c r="K20" s="12"/>
      <c r="L20" s="37">
        <f t="shared" si="1"/>
        <v>0</v>
      </c>
      <c r="M20" s="38">
        <f t="shared" ref="M20:O20" si="19">I20*1150</f>
        <v>0</v>
      </c>
      <c r="N20" s="38">
        <f t="shared" si="19"/>
        <v>0</v>
      </c>
      <c r="O20" s="38">
        <f t="shared" si="19"/>
        <v>0</v>
      </c>
      <c r="P20" s="12">
        <f t="shared" si="4"/>
        <v>0</v>
      </c>
      <c r="Q20" s="12">
        <f t="shared" si="5"/>
        <v>0</v>
      </c>
      <c r="R20" s="12">
        <f t="shared" si="6"/>
        <v>0</v>
      </c>
      <c r="S20" s="12"/>
      <c r="T20" s="22">
        <f t="shared" si="7"/>
        <v>0</v>
      </c>
    </row>
    <row r="21" s="1" customFormat="1" ht="16" customHeight="1" spans="1:20">
      <c r="A21" s="14" t="s">
        <v>45</v>
      </c>
      <c r="B21" s="15">
        <v>924003</v>
      </c>
      <c r="C21" s="12">
        <v>0</v>
      </c>
      <c r="D21" s="22"/>
      <c r="E21" s="22"/>
      <c r="F21" s="22"/>
      <c r="G21" s="22"/>
      <c r="H21" s="12">
        <f t="shared" si="12"/>
        <v>0</v>
      </c>
      <c r="I21" s="13"/>
      <c r="J21" s="12"/>
      <c r="K21" s="12"/>
      <c r="L21" s="37">
        <f t="shared" si="1"/>
        <v>0</v>
      </c>
      <c r="M21" s="38">
        <f t="shared" ref="M21:O21" si="20">I21*1150</f>
        <v>0</v>
      </c>
      <c r="N21" s="38">
        <f t="shared" si="20"/>
        <v>0</v>
      </c>
      <c r="O21" s="38">
        <f t="shared" si="20"/>
        <v>0</v>
      </c>
      <c r="P21" s="12">
        <f t="shared" si="4"/>
        <v>0</v>
      </c>
      <c r="Q21" s="12">
        <f t="shared" si="5"/>
        <v>0</v>
      </c>
      <c r="R21" s="12">
        <f t="shared" si="6"/>
        <v>0</v>
      </c>
      <c r="S21" s="12"/>
      <c r="T21" s="22">
        <f t="shared" si="7"/>
        <v>0</v>
      </c>
    </row>
    <row r="22" s="1" customFormat="1" ht="16" customHeight="1" spans="1:20">
      <c r="A22" s="14" t="s">
        <v>46</v>
      </c>
      <c r="B22" s="15">
        <v>925003</v>
      </c>
      <c r="C22" s="12">
        <v>0</v>
      </c>
      <c r="D22" s="22"/>
      <c r="E22" s="22"/>
      <c r="F22" s="22"/>
      <c r="G22" s="22"/>
      <c r="H22" s="12">
        <f t="shared" si="12"/>
        <v>0</v>
      </c>
      <c r="I22" s="43"/>
      <c r="J22" s="44"/>
      <c r="K22" s="44">
        <v>0</v>
      </c>
      <c r="L22" s="37">
        <f t="shared" si="1"/>
        <v>0</v>
      </c>
      <c r="M22" s="38">
        <f t="shared" ref="M22:O22" si="21">I22*1150</f>
        <v>0</v>
      </c>
      <c r="N22" s="38">
        <f t="shared" si="21"/>
        <v>0</v>
      </c>
      <c r="O22" s="38">
        <f t="shared" si="21"/>
        <v>0</v>
      </c>
      <c r="P22" s="12">
        <f t="shared" si="4"/>
        <v>0</v>
      </c>
      <c r="Q22" s="12">
        <f t="shared" si="5"/>
        <v>0</v>
      </c>
      <c r="R22" s="12">
        <f t="shared" si="6"/>
        <v>0</v>
      </c>
      <c r="S22" s="12"/>
      <c r="T22" s="22">
        <f t="shared" si="7"/>
        <v>0</v>
      </c>
    </row>
    <row r="23" s="1" customFormat="1" ht="16" customHeight="1" spans="1:20">
      <c r="A23" s="14" t="s">
        <v>47</v>
      </c>
      <c r="B23" s="15">
        <v>926003</v>
      </c>
      <c r="C23" s="12">
        <v>1</v>
      </c>
      <c r="D23" s="22"/>
      <c r="E23" s="22"/>
      <c r="F23" s="22"/>
      <c r="G23" s="22"/>
      <c r="H23" s="12">
        <f t="shared" si="12"/>
        <v>1</v>
      </c>
      <c r="I23" s="43">
        <v>1</v>
      </c>
      <c r="J23" s="44">
        <v>0</v>
      </c>
      <c r="K23" s="44"/>
      <c r="L23" s="37">
        <f t="shared" si="1"/>
        <v>1150</v>
      </c>
      <c r="M23" s="38">
        <f t="shared" ref="M23:O23" si="22">I23*1150</f>
        <v>1150</v>
      </c>
      <c r="N23" s="38">
        <f t="shared" si="22"/>
        <v>0</v>
      </c>
      <c r="O23" s="38">
        <f t="shared" si="22"/>
        <v>0</v>
      </c>
      <c r="P23" s="12">
        <f t="shared" si="4"/>
        <v>0</v>
      </c>
      <c r="Q23" s="12">
        <f t="shared" si="5"/>
        <v>0</v>
      </c>
      <c r="R23" s="12">
        <f t="shared" si="6"/>
        <v>0</v>
      </c>
      <c r="S23" s="12"/>
      <c r="T23" s="22">
        <f t="shared" si="7"/>
        <v>1150</v>
      </c>
    </row>
    <row r="24" s="1" customFormat="1" ht="16" customHeight="1" spans="1:20">
      <c r="A24" s="14" t="s">
        <v>48</v>
      </c>
      <c r="B24" s="15">
        <v>927003</v>
      </c>
      <c r="C24" s="12">
        <v>3</v>
      </c>
      <c r="D24" s="22"/>
      <c r="E24" s="22"/>
      <c r="F24" s="22"/>
      <c r="G24" s="22"/>
      <c r="H24" s="12">
        <f t="shared" si="12"/>
        <v>3</v>
      </c>
      <c r="I24" s="43">
        <v>3</v>
      </c>
      <c r="J24" s="44"/>
      <c r="K24" s="44"/>
      <c r="L24" s="37">
        <f t="shared" si="1"/>
        <v>3450</v>
      </c>
      <c r="M24" s="38">
        <f t="shared" ref="M24:O24" si="23">I24*1150</f>
        <v>3450</v>
      </c>
      <c r="N24" s="38">
        <f t="shared" si="23"/>
        <v>0</v>
      </c>
      <c r="O24" s="38">
        <f t="shared" si="23"/>
        <v>0</v>
      </c>
      <c r="P24" s="12">
        <f t="shared" si="4"/>
        <v>0</v>
      </c>
      <c r="Q24" s="12">
        <f t="shared" si="5"/>
        <v>0</v>
      </c>
      <c r="R24" s="12">
        <f t="shared" si="6"/>
        <v>0</v>
      </c>
      <c r="S24" s="12"/>
      <c r="T24" s="22">
        <f t="shared" si="7"/>
        <v>3450</v>
      </c>
    </row>
    <row r="25" s="1" customFormat="1" ht="16" customHeight="1" spans="1:20">
      <c r="A25" s="14" t="s">
        <v>49</v>
      </c>
      <c r="B25" s="15">
        <v>928003</v>
      </c>
      <c r="C25" s="12">
        <v>14</v>
      </c>
      <c r="D25" s="22"/>
      <c r="E25" s="22"/>
      <c r="F25" s="22"/>
      <c r="G25" s="22"/>
      <c r="H25" s="12">
        <v>14</v>
      </c>
      <c r="I25" s="13">
        <v>13</v>
      </c>
      <c r="J25" s="12"/>
      <c r="K25" s="12">
        <v>1</v>
      </c>
      <c r="L25" s="37">
        <f t="shared" si="1"/>
        <v>16100</v>
      </c>
      <c r="M25" s="38">
        <f t="shared" ref="M25:O25" si="24">I25*1150</f>
        <v>14950</v>
      </c>
      <c r="N25" s="38">
        <f t="shared" si="24"/>
        <v>0</v>
      </c>
      <c r="O25" s="38">
        <f t="shared" si="24"/>
        <v>1150</v>
      </c>
      <c r="P25" s="12">
        <f t="shared" si="4"/>
        <v>1380</v>
      </c>
      <c r="Q25" s="12">
        <f t="shared" si="5"/>
        <v>0</v>
      </c>
      <c r="R25" s="12">
        <f t="shared" si="6"/>
        <v>1380</v>
      </c>
      <c r="S25" s="12"/>
      <c r="T25" s="22">
        <f t="shared" si="7"/>
        <v>17480</v>
      </c>
    </row>
    <row r="26" s="1" customFormat="1" ht="16" customHeight="1" spans="1:20">
      <c r="A26" s="14" t="s">
        <v>50</v>
      </c>
      <c r="B26" s="15">
        <v>929003</v>
      </c>
      <c r="C26" s="12">
        <v>6</v>
      </c>
      <c r="D26" s="22">
        <v>2</v>
      </c>
      <c r="E26" s="22"/>
      <c r="F26" s="22"/>
      <c r="G26" s="22"/>
      <c r="H26" s="12">
        <f t="shared" ref="H26:H30" si="25">C26+D26-E26+F26-G26</f>
        <v>8</v>
      </c>
      <c r="I26" s="13">
        <v>5</v>
      </c>
      <c r="J26" s="12">
        <v>3</v>
      </c>
      <c r="K26" s="12"/>
      <c r="L26" s="37">
        <f t="shared" si="1"/>
        <v>9200</v>
      </c>
      <c r="M26" s="38">
        <f t="shared" ref="M26:O26" si="26">I26*1150</f>
        <v>5750</v>
      </c>
      <c r="N26" s="38">
        <f t="shared" si="26"/>
        <v>3450</v>
      </c>
      <c r="O26" s="38">
        <f t="shared" si="26"/>
        <v>0</v>
      </c>
      <c r="P26" s="12">
        <f t="shared" si="4"/>
        <v>1050</v>
      </c>
      <c r="Q26" s="12">
        <f t="shared" si="5"/>
        <v>1050</v>
      </c>
      <c r="R26" s="12">
        <f t="shared" si="6"/>
        <v>0</v>
      </c>
      <c r="S26" s="12"/>
      <c r="T26" s="22">
        <f t="shared" si="7"/>
        <v>10250</v>
      </c>
    </row>
    <row r="27" s="1" customFormat="1" ht="16" customHeight="1" spans="1:20">
      <c r="A27" s="14" t="s">
        <v>51</v>
      </c>
      <c r="B27" s="15">
        <v>930003</v>
      </c>
      <c r="C27" s="12">
        <v>2</v>
      </c>
      <c r="D27" s="22"/>
      <c r="E27" s="22"/>
      <c r="F27" s="22"/>
      <c r="G27" s="22"/>
      <c r="H27" s="12">
        <v>2</v>
      </c>
      <c r="I27" s="13">
        <v>2</v>
      </c>
      <c r="J27" s="12"/>
      <c r="K27" s="12"/>
      <c r="L27" s="37">
        <f t="shared" si="1"/>
        <v>2300</v>
      </c>
      <c r="M27" s="38">
        <f t="shared" ref="M27:O27" si="27">I27*1150</f>
        <v>2300</v>
      </c>
      <c r="N27" s="38">
        <f t="shared" si="27"/>
        <v>0</v>
      </c>
      <c r="O27" s="38">
        <f t="shared" si="27"/>
        <v>0</v>
      </c>
      <c r="P27" s="12">
        <f t="shared" si="4"/>
        <v>0</v>
      </c>
      <c r="Q27" s="12">
        <f t="shared" si="5"/>
        <v>0</v>
      </c>
      <c r="R27" s="12">
        <f t="shared" si="6"/>
        <v>0</v>
      </c>
      <c r="S27" s="12"/>
      <c r="T27" s="22">
        <f t="shared" si="7"/>
        <v>2300</v>
      </c>
    </row>
    <row r="28" s="1" customFormat="1" ht="16" customHeight="1" spans="1:20">
      <c r="A28" s="14" t="s">
        <v>52</v>
      </c>
      <c r="B28" s="15">
        <v>931003</v>
      </c>
      <c r="C28" s="12">
        <v>2</v>
      </c>
      <c r="D28" s="22"/>
      <c r="E28" s="22"/>
      <c r="F28" s="22"/>
      <c r="G28" s="22"/>
      <c r="H28" s="12">
        <f t="shared" si="25"/>
        <v>2</v>
      </c>
      <c r="I28" s="44"/>
      <c r="J28" s="44"/>
      <c r="K28" s="44">
        <v>2</v>
      </c>
      <c r="L28" s="37">
        <f t="shared" si="1"/>
        <v>2300</v>
      </c>
      <c r="M28" s="38">
        <f t="shared" ref="M28:O28" si="28">I28*1150</f>
        <v>0</v>
      </c>
      <c r="N28" s="38">
        <f t="shared" si="28"/>
        <v>0</v>
      </c>
      <c r="O28" s="38">
        <f t="shared" si="28"/>
        <v>2300</v>
      </c>
      <c r="P28" s="12">
        <f t="shared" si="4"/>
        <v>2760</v>
      </c>
      <c r="Q28" s="12">
        <f t="shared" si="5"/>
        <v>0</v>
      </c>
      <c r="R28" s="12">
        <f t="shared" si="6"/>
        <v>2760</v>
      </c>
      <c r="S28" s="12"/>
      <c r="T28" s="22">
        <f t="shared" si="7"/>
        <v>5060</v>
      </c>
    </row>
    <row r="29" s="1" customFormat="1" ht="16" customHeight="1" spans="1:20">
      <c r="A29" s="14" t="s">
        <v>53</v>
      </c>
      <c r="B29" s="15">
        <v>932003</v>
      </c>
      <c r="C29" s="12">
        <v>0</v>
      </c>
      <c r="D29" s="22"/>
      <c r="E29" s="22"/>
      <c r="F29" s="22"/>
      <c r="G29" s="22"/>
      <c r="H29" s="12">
        <f t="shared" si="25"/>
        <v>0</v>
      </c>
      <c r="I29" s="12"/>
      <c r="J29" s="12"/>
      <c r="K29" s="12"/>
      <c r="L29" s="37">
        <f t="shared" si="1"/>
        <v>0</v>
      </c>
      <c r="M29" s="38">
        <f t="shared" ref="M29:O29" si="29">I29*1150</f>
        <v>0</v>
      </c>
      <c r="N29" s="38">
        <f t="shared" si="29"/>
        <v>0</v>
      </c>
      <c r="O29" s="38">
        <f t="shared" si="29"/>
        <v>0</v>
      </c>
      <c r="P29" s="12">
        <f t="shared" si="4"/>
        <v>0</v>
      </c>
      <c r="Q29" s="12">
        <f t="shared" si="5"/>
        <v>0</v>
      </c>
      <c r="R29" s="12">
        <f t="shared" si="6"/>
        <v>0</v>
      </c>
      <c r="S29" s="12"/>
      <c r="T29" s="22">
        <f t="shared" si="7"/>
        <v>0</v>
      </c>
    </row>
    <row r="30" s="1" customFormat="1" ht="15" customHeight="1" spans="1:20">
      <c r="A30" s="14" t="s">
        <v>54</v>
      </c>
      <c r="B30" s="15">
        <v>933003</v>
      </c>
      <c r="C30" s="12">
        <v>41</v>
      </c>
      <c r="D30" s="22"/>
      <c r="E30" s="22"/>
      <c r="F30" s="22"/>
      <c r="G30" s="22"/>
      <c r="H30" s="12">
        <v>41</v>
      </c>
      <c r="I30" s="12">
        <v>31</v>
      </c>
      <c r="J30" s="12">
        <v>1</v>
      </c>
      <c r="K30" s="12">
        <v>9</v>
      </c>
      <c r="L30" s="37">
        <f t="shared" si="1"/>
        <v>47150</v>
      </c>
      <c r="M30" s="38">
        <f t="shared" ref="M30:O30" si="30">I30*1150</f>
        <v>35650</v>
      </c>
      <c r="N30" s="38">
        <f t="shared" si="30"/>
        <v>1150</v>
      </c>
      <c r="O30" s="38">
        <f t="shared" si="30"/>
        <v>10350</v>
      </c>
      <c r="P30" s="12">
        <f t="shared" si="4"/>
        <v>12770</v>
      </c>
      <c r="Q30" s="12">
        <f t="shared" si="5"/>
        <v>350</v>
      </c>
      <c r="R30" s="12">
        <f t="shared" si="6"/>
        <v>12420</v>
      </c>
      <c r="S30" s="12"/>
      <c r="T30" s="22">
        <f t="shared" si="7"/>
        <v>59920</v>
      </c>
    </row>
    <row r="31" s="1" customFormat="1" ht="16" customHeight="1" spans="1:20">
      <c r="A31" s="14" t="s">
        <v>27</v>
      </c>
      <c r="B31" s="14"/>
      <c r="C31" s="13">
        <v>102</v>
      </c>
      <c r="D31" s="13">
        <v>2</v>
      </c>
      <c r="E31" s="13"/>
      <c r="F31" s="13"/>
      <c r="G31" s="13"/>
      <c r="H31" s="13">
        <f>SUM(H8:H30)</f>
        <v>104</v>
      </c>
      <c r="I31" s="36">
        <v>83</v>
      </c>
      <c r="J31" s="13">
        <v>6</v>
      </c>
      <c r="K31" s="13">
        <v>15</v>
      </c>
      <c r="L31" s="37">
        <f>SUM(L8:L30)</f>
        <v>119600</v>
      </c>
      <c r="M31" s="37">
        <f t="shared" ref="M31:T31" si="31">SUM(M8:M30)</f>
        <v>95450</v>
      </c>
      <c r="N31" s="37">
        <f t="shared" si="31"/>
        <v>6900</v>
      </c>
      <c r="O31" s="37">
        <f t="shared" si="31"/>
        <v>17250</v>
      </c>
      <c r="P31" s="37">
        <f t="shared" si="31"/>
        <v>22800</v>
      </c>
      <c r="Q31" s="37">
        <f t="shared" si="31"/>
        <v>2100</v>
      </c>
      <c r="R31" s="37">
        <f t="shared" si="31"/>
        <v>20700</v>
      </c>
      <c r="S31" s="37">
        <f t="shared" si="31"/>
        <v>0</v>
      </c>
      <c r="T31" s="22">
        <f t="shared" si="7"/>
        <v>142400</v>
      </c>
    </row>
    <row r="32" s="1" customFormat="1" ht="16" customHeight="1" spans="1:20">
      <c r="A32" s="25"/>
      <c r="B32" s="25"/>
      <c r="C32" s="25"/>
      <c r="D32" s="25"/>
      <c r="E32" s="25"/>
      <c r="F32" s="25"/>
      <c r="G32" s="25"/>
      <c r="H32" s="25"/>
      <c r="I32" s="25"/>
      <c r="J32" s="47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="1" customFormat="1"/>
    <row r="34" s="1" customFormat="1"/>
    <row r="35" s="1" customFormat="1"/>
  </sheetData>
  <sheetProtection selectLockedCells="1" selectUnlockedCells="1"/>
  <mergeCells count="31">
    <mergeCell ref="A1:T1"/>
    <mergeCell ref="A2:C2"/>
    <mergeCell ref="Q2:T2"/>
    <mergeCell ref="H3:O3"/>
    <mergeCell ref="P3:R3"/>
    <mergeCell ref="L4:O4"/>
    <mergeCell ref="P4:R4"/>
    <mergeCell ref="M5:O5"/>
    <mergeCell ref="Q5:R5"/>
    <mergeCell ref="I6:K6"/>
    <mergeCell ref="A31:B31"/>
    <mergeCell ref="A32:T32"/>
    <mergeCell ref="A3:A7"/>
    <mergeCell ref="B3:B7"/>
    <mergeCell ref="C3:C7"/>
    <mergeCell ref="D5:D7"/>
    <mergeCell ref="E5:E7"/>
    <mergeCell ref="F5:F7"/>
    <mergeCell ref="G5:G7"/>
    <mergeCell ref="H6:H7"/>
    <mergeCell ref="L5:L7"/>
    <mergeCell ref="M6:M7"/>
    <mergeCell ref="N6:N7"/>
    <mergeCell ref="O6:O7"/>
    <mergeCell ref="P5:P7"/>
    <mergeCell ref="Q6:Q7"/>
    <mergeCell ref="R6:R7"/>
    <mergeCell ref="S3:S7"/>
    <mergeCell ref="T3:T7"/>
    <mergeCell ref="H4:K5"/>
    <mergeCell ref="D3:G4"/>
  </mergeCells>
  <pageMargins left="0.786805555555556" right="0.393055555555556" top="0.472222222222222" bottom="0.590277777777778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4月集中发放表 </vt:lpstr>
      <vt:lpstr>4月分散发放表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Sunny.</cp:lastModifiedBy>
  <dcterms:created xsi:type="dcterms:W3CDTF">2021-07-01T08:00:00Z</dcterms:created>
  <dcterms:modified xsi:type="dcterms:W3CDTF">2024-04-11T07:27:35Z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D54EF4892145437AB13456541590EB86_13</vt:lpwstr>
  </property>
</Properties>
</file>