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1" activeTab="0"/>
  </bookViews>
  <sheets>
    <sheet name="附件2-1" sheetId="1" r:id="rId1"/>
  </sheets>
  <definedNames>
    <definedName name="_xlnm.Print_Titles" localSheetId="0">'附件2-1'!$3:$5</definedName>
    <definedName name="_xlnm._FilterDatabase" localSheetId="0" hidden="1">'附件2-1'!$A$5:$S$74</definedName>
  </definedNames>
  <calcPr fullCalcOnLoad="1"/>
</workbook>
</file>

<file path=xl/sharedStrings.xml><?xml version="1.0" encoding="utf-8"?>
<sst xmlns="http://schemas.openxmlformats.org/spreadsheetml/2006/main" count="416" uniqueCount="283">
  <si>
    <t>附件2-1</t>
  </si>
  <si>
    <t>于都县“十四五”建制村通双车道建设规划表</t>
  </si>
  <si>
    <t>序号</t>
  </si>
  <si>
    <t>乡镇</t>
  </si>
  <si>
    <t>建制村名称</t>
  </si>
  <si>
    <t>拟建项目基本信息</t>
  </si>
  <si>
    <t>备注</t>
  </si>
  <si>
    <t>现状路面宽度</t>
  </si>
  <si>
    <t>项目名称</t>
  </si>
  <si>
    <t>路线编码</t>
  </si>
  <si>
    <t>起点桩号</t>
  </si>
  <si>
    <t>讫点桩号</t>
  </si>
  <si>
    <t>拟建
规模
（公里）</t>
  </si>
  <si>
    <t>路基
宽度（米）</t>
  </si>
  <si>
    <t>路面
宽度（米）</t>
  </si>
  <si>
    <t>路面
类型</t>
  </si>
  <si>
    <t>资金规模（万元）</t>
  </si>
  <si>
    <t>计划开工年</t>
  </si>
  <si>
    <t>计划完工年</t>
  </si>
  <si>
    <t>估算总投资</t>
  </si>
  <si>
    <t>上级补助</t>
  </si>
  <si>
    <t>自筹资金</t>
  </si>
  <si>
    <t xml:space="preserve">   合     计</t>
  </si>
  <si>
    <t>2022年开完工项目</t>
  </si>
  <si>
    <t>车溪乡</t>
  </si>
  <si>
    <t>罗坑村委会</t>
  </si>
  <si>
    <t>小汾-罗坑路段</t>
  </si>
  <si>
    <t>Y032360731</t>
  </si>
  <si>
    <t>沥青
路面</t>
  </si>
  <si>
    <t>禾丰镇</t>
  </si>
  <si>
    <t>营前村委会</t>
  </si>
  <si>
    <t>大龙-中坊路、营前村委-大字</t>
  </si>
  <si>
    <t>Y106360731</t>
  </si>
  <si>
    <t>黄麟乡</t>
  </si>
  <si>
    <t>大岭村委会</t>
  </si>
  <si>
    <t>朱坑-大岭村委会</t>
  </si>
  <si>
    <t>X815360731</t>
  </si>
  <si>
    <t>湖山村委会</t>
  </si>
  <si>
    <t>湖山-黄坑组</t>
  </si>
  <si>
    <t>Y055360731</t>
  </si>
  <si>
    <t>梓山镇</t>
  </si>
  <si>
    <t>梓山畲族村委会</t>
  </si>
  <si>
    <t>323国道-欧阳屋</t>
  </si>
  <si>
    <t>CF40360731</t>
  </si>
  <si>
    <t>桥头乡</t>
  </si>
  <si>
    <t>东山村委会</t>
  </si>
  <si>
    <t>319国道-东山村部</t>
  </si>
  <si>
    <t>Y020360731</t>
  </si>
  <si>
    <t>仙下乡</t>
  </si>
  <si>
    <t>观背村委会</t>
  </si>
  <si>
    <t>仙下圩-西片</t>
  </si>
  <si>
    <t>C138360731</t>
  </si>
  <si>
    <t>2023年开完工项目</t>
  </si>
  <si>
    <t>铁山垄镇</t>
  </si>
  <si>
    <t>大富脑村委会</t>
  </si>
  <si>
    <t>4.5，5</t>
  </si>
  <si>
    <t>鸡公坝-河迳</t>
  </si>
  <si>
    <t>X816360731，Y101360731</t>
  </si>
  <si>
    <t>10.402，0</t>
  </si>
  <si>
    <t>16.565，1.9</t>
  </si>
  <si>
    <t>福星村委会</t>
  </si>
  <si>
    <t>s219-福星</t>
  </si>
  <si>
    <t>CU41360731</t>
  </si>
  <si>
    <t>新陂乡</t>
  </si>
  <si>
    <t>群联村委会</t>
  </si>
  <si>
    <t>利新公路-群联</t>
  </si>
  <si>
    <t>Y110360731</t>
  </si>
  <si>
    <t>移陂村委会</t>
  </si>
  <si>
    <t>良坝桥-车坝桥</t>
  </si>
  <si>
    <t>X817360731</t>
  </si>
  <si>
    <t>小溪乡</t>
  </si>
  <si>
    <t>田心村委会</t>
  </si>
  <si>
    <t>利园线-田心</t>
  </si>
  <si>
    <t>CK55360731</t>
  </si>
  <si>
    <t>葛坳乡</t>
  </si>
  <si>
    <t>窑背村委会</t>
  </si>
  <si>
    <t>铜坑口-窑背</t>
  </si>
  <si>
    <t>Y008360731</t>
  </si>
  <si>
    <t>宽田乡</t>
  </si>
  <si>
    <t>桂龙村委会</t>
  </si>
  <si>
    <t>桂龙村部-段屋乡胜利村</t>
  </si>
  <si>
    <t>CQ02360731</t>
  </si>
  <si>
    <t>利村乡</t>
  </si>
  <si>
    <t>上垄村委会</t>
  </si>
  <si>
    <t>里仁—上垅</t>
  </si>
  <si>
    <t>Y086360731</t>
  </si>
  <si>
    <t>上下村村委会</t>
  </si>
  <si>
    <t>里仁—上下</t>
  </si>
  <si>
    <t>Y087360731</t>
  </si>
  <si>
    <t>岭背镇</t>
  </si>
  <si>
    <t>兰龙村委会</t>
  </si>
  <si>
    <t>3.5，3.5</t>
  </si>
  <si>
    <t>小禾溪-兰龙</t>
  </si>
  <si>
    <t>X819360731，Y038360731</t>
  </si>
  <si>
    <t>23.092，0</t>
  </si>
  <si>
    <t>23.644，5.399</t>
  </si>
  <si>
    <t>盘古山镇</t>
  </si>
  <si>
    <t>工农村委会</t>
  </si>
  <si>
    <t>4.5，3.5</t>
  </si>
  <si>
    <t>公园-工农村部公路</t>
  </si>
  <si>
    <t>CC03360731，Y092360731</t>
  </si>
  <si>
    <t>0，11.203</t>
  </si>
  <si>
    <t>0.3，11.646</t>
  </si>
  <si>
    <t>祁禄山镇</t>
  </si>
  <si>
    <t>嵊背村委会</t>
  </si>
  <si>
    <t>卫生院-永背村部</t>
  </si>
  <si>
    <t>X811360731</t>
  </si>
  <si>
    <t>银坑镇</t>
  </si>
  <si>
    <t>汾坑村委会</t>
  </si>
  <si>
    <t>谢汾公路-汾坑村部</t>
  </si>
  <si>
    <t>CG68360731</t>
  </si>
  <si>
    <t>琵琶村委会</t>
  </si>
  <si>
    <t>3.5，4.5</t>
  </si>
  <si>
    <t>X812线-琵琶村部</t>
  </si>
  <si>
    <t>X812360731，Y017360731</t>
  </si>
  <si>
    <t>21.793，0</t>
  </si>
  <si>
    <t>22.963，4.134</t>
  </si>
  <si>
    <t>岩前村委会</t>
  </si>
  <si>
    <t>4.5，4.5，4.5</t>
  </si>
  <si>
    <t>X812线-岩前村部</t>
  </si>
  <si>
    <t>CG06360731，X812360731，Y012360731</t>
  </si>
  <si>
    <t>0，19.76，0</t>
  </si>
  <si>
    <t>0.8，19.97，4.765</t>
  </si>
  <si>
    <t>周庆村委会</t>
  </si>
  <si>
    <t>谢汾公路-周庆村部</t>
  </si>
  <si>
    <t>X421360731</t>
  </si>
  <si>
    <t>周新村委会</t>
  </si>
  <si>
    <t>谢汾公路-周新村部</t>
  </si>
  <si>
    <t>合和村委会</t>
  </si>
  <si>
    <t>梓山大桥-合和</t>
  </si>
  <si>
    <t>X819360731，Y049360731</t>
  </si>
  <si>
    <t>1.058，1.188</t>
  </si>
  <si>
    <t>2.803，2.555</t>
  </si>
  <si>
    <t>富坑村委会</t>
  </si>
  <si>
    <t>S219-富坑圩</t>
  </si>
  <si>
    <t>CU01360731</t>
  </si>
  <si>
    <t>山塅村委会</t>
  </si>
  <si>
    <t>4.5，4.5</t>
  </si>
  <si>
    <t>三贯-山塅</t>
  </si>
  <si>
    <t>CU58360731，Y026360731</t>
  </si>
  <si>
    <t>0，0</t>
  </si>
  <si>
    <t>0.658，2.714</t>
  </si>
  <si>
    <t>大塘村委会</t>
  </si>
  <si>
    <t>录田-塘外</t>
  </si>
  <si>
    <t>X819360731</t>
  </si>
  <si>
    <t>禾溪村委会</t>
  </si>
  <si>
    <t>禾溪埠-兰龙</t>
  </si>
  <si>
    <t>23.644，2.582</t>
  </si>
  <si>
    <t>录田村委会</t>
  </si>
  <si>
    <t>水头大桥-大塘</t>
  </si>
  <si>
    <t>山田村委会</t>
  </si>
  <si>
    <t>3.5，3.5，3.5</t>
  </si>
  <si>
    <t>禾溪-山田、禾坑-山田</t>
  </si>
  <si>
    <t>C127360731，X819360731，Y038360731</t>
  </si>
  <si>
    <t>0，23.092，0</t>
  </si>
  <si>
    <t>2.01，23.644，2.446</t>
  </si>
  <si>
    <t>塘内村委会</t>
  </si>
  <si>
    <t>大陂-塘内</t>
  </si>
  <si>
    <t>X819360731，Y044360731</t>
  </si>
  <si>
    <t>13.531，3.9</t>
  </si>
  <si>
    <t>20.17，4.754</t>
  </si>
  <si>
    <t>下拔村委会</t>
  </si>
  <si>
    <t>佛祖阁-五龙</t>
  </si>
  <si>
    <t>CH82360731，Y036360731</t>
  </si>
  <si>
    <t>1.468，7.023</t>
  </si>
  <si>
    <t>小禾溪村委会</t>
  </si>
  <si>
    <t>禾溪埠-小禾溪</t>
  </si>
  <si>
    <t>阳田村委会</t>
  </si>
  <si>
    <t>银金线-阳田</t>
  </si>
  <si>
    <t>Y036360731</t>
  </si>
  <si>
    <t>元峰村委会</t>
  </si>
  <si>
    <t>银金线-留坑</t>
  </si>
  <si>
    <t>2024年开完工项目</t>
  </si>
  <si>
    <t>固石村委会</t>
  </si>
  <si>
    <t>新圩-固石村部</t>
  </si>
  <si>
    <t>CS08360731</t>
  </si>
  <si>
    <t>中塅村委会</t>
  </si>
  <si>
    <t>新陂桥-回龙桥</t>
  </si>
  <si>
    <t>CM31360731</t>
  </si>
  <si>
    <t>曾子村委会</t>
  </si>
  <si>
    <t>潭布-上老(曾子村-上老）</t>
  </si>
  <si>
    <t>CR64360731，Y003360731</t>
  </si>
  <si>
    <t>3.994，7.298</t>
  </si>
  <si>
    <t>6.159，7.687</t>
  </si>
  <si>
    <t>下罗村委会</t>
  </si>
  <si>
    <t>上老-下罗</t>
  </si>
  <si>
    <t>Y003360731</t>
  </si>
  <si>
    <t>小源村委会</t>
  </si>
  <si>
    <t>曲洋-小源</t>
  </si>
  <si>
    <t>小洲村委会</t>
  </si>
  <si>
    <t>小源-小洲</t>
  </si>
  <si>
    <t>小庄村委会</t>
  </si>
  <si>
    <t>老屋-小庄</t>
  </si>
  <si>
    <t>Y011360731</t>
  </si>
  <si>
    <t>靖石乡</t>
  </si>
  <si>
    <t>靖樟村委会</t>
  </si>
  <si>
    <t>下屋仔-靖樟</t>
  </si>
  <si>
    <t>CN14360731</t>
  </si>
  <si>
    <t>良纯村委会</t>
  </si>
  <si>
    <t>5，5</t>
  </si>
  <si>
    <t>渔翁路口-良纯</t>
  </si>
  <si>
    <t>Y096360731，Y098360731</t>
  </si>
  <si>
    <t>6.354，5.512</t>
  </si>
  <si>
    <t>罗坳镇</t>
  </si>
  <si>
    <t>鲤鱼村委会</t>
  </si>
  <si>
    <t>323国道-鲤鱼村</t>
  </si>
  <si>
    <t>CI26360731</t>
  </si>
  <si>
    <t>正坑村委会</t>
  </si>
  <si>
    <t>323国道-正坑村</t>
  </si>
  <si>
    <t>Y076360731</t>
  </si>
  <si>
    <t>井洲村委会</t>
  </si>
  <si>
    <t>谢汾公路-井洲村部</t>
  </si>
  <si>
    <t>CG26360731，Y014360731</t>
  </si>
  <si>
    <t>0，3.996</t>
  </si>
  <si>
    <t>0.348，7.496</t>
  </si>
  <si>
    <t>梅屋村委会</t>
  </si>
  <si>
    <t>年坑-梅屋</t>
  </si>
  <si>
    <t>X812360731，Y010360731</t>
  </si>
  <si>
    <t>12.622，0</t>
  </si>
  <si>
    <t>16.509，4.729</t>
  </si>
  <si>
    <t>源枫村委会</t>
  </si>
  <si>
    <t>长口-源枫</t>
  </si>
  <si>
    <t>X803360731，Y042360731</t>
  </si>
  <si>
    <t>1.067，2.517</t>
  </si>
  <si>
    <t>5.073，5.679</t>
  </si>
  <si>
    <t>长口村委会</t>
  </si>
  <si>
    <t>山峰-长口</t>
  </si>
  <si>
    <t>X803360731</t>
  </si>
  <si>
    <t>邹坑村委会</t>
  </si>
  <si>
    <t>三贯-邹坑</t>
  </si>
  <si>
    <t>Y029360731，Y032360731</t>
  </si>
  <si>
    <t>0，9.649</t>
  </si>
  <si>
    <t>4.503，10.489</t>
  </si>
  <si>
    <t>庙背村委会</t>
  </si>
  <si>
    <t>高田-庙背</t>
  </si>
  <si>
    <t>C134360731，Y107360731</t>
  </si>
  <si>
    <t>0.916，0</t>
  </si>
  <si>
    <t>1.649，1.831</t>
  </si>
  <si>
    <t>小岭村委会</t>
  </si>
  <si>
    <t>银金线-小岭</t>
  </si>
  <si>
    <t>CH95360731，Y035360731</t>
  </si>
  <si>
    <t>0，1.297</t>
  </si>
  <si>
    <t>0.554，7.496</t>
  </si>
  <si>
    <t>谢屋村委会</t>
  </si>
  <si>
    <t>水头桥-于银线</t>
  </si>
  <si>
    <t>CH99360731</t>
  </si>
  <si>
    <t>2025年开完工项目</t>
  </si>
  <si>
    <t>茶坑村委会</t>
  </si>
  <si>
    <t>5，4.5</t>
  </si>
  <si>
    <t>渭田—上坪</t>
  </si>
  <si>
    <t>CL37360731，Y084360731</t>
  </si>
  <si>
    <t>0.616，9.318</t>
  </si>
  <si>
    <t>上坪村委会</t>
  </si>
  <si>
    <t>Y084360731</t>
  </si>
  <si>
    <t>罗江乡</t>
  </si>
  <si>
    <t>高滩村委会</t>
  </si>
  <si>
    <t>3.5，5，5</t>
  </si>
  <si>
    <t>洋坑村-高滩村委会</t>
  </si>
  <si>
    <t>Y006360731，Y074360731，Y075360731</t>
  </si>
  <si>
    <t>11.615，0，0</t>
  </si>
  <si>
    <t>13.174，2.22，0.639</t>
  </si>
  <si>
    <t>富竹村委会</t>
  </si>
  <si>
    <t>谢汾公路-富竹村部</t>
  </si>
  <si>
    <t>CG23360731</t>
  </si>
  <si>
    <t>汉田村委会</t>
  </si>
  <si>
    <t>谢汾公路-汉田村部</t>
  </si>
  <si>
    <t>CG44360731，X421360731</t>
  </si>
  <si>
    <t>0，21.32</t>
  </si>
  <si>
    <t>0.698，22.161</t>
  </si>
  <si>
    <t>坪脑村委会</t>
  </si>
  <si>
    <t>谢汾公路-坪脑村部</t>
  </si>
  <si>
    <t>CG20360731</t>
  </si>
  <si>
    <t>上排村委会</t>
  </si>
  <si>
    <t>谢汾公路-上排村部</t>
  </si>
  <si>
    <t>上谢村委会</t>
  </si>
  <si>
    <t>319国道-上谢村部</t>
  </si>
  <si>
    <t>Y010360731</t>
  </si>
  <si>
    <t>西洋村委会</t>
  </si>
  <si>
    <t>4.5，5，4.5</t>
  </si>
  <si>
    <t>邹坑-寨面</t>
  </si>
  <si>
    <t>Y029360731，Y030360731，Y032360731</t>
  </si>
  <si>
    <t>0，0，9.649</t>
  </si>
  <si>
    <t>4.503，5.307，9.866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</si>
</sst>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0_);[Red]\(0.00\)"/>
    <numFmt numFmtId="180" formatCode="0.0_);[Red]\(0.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0"/>
      <name val="Arial"/>
      <family val="2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>
      <alignment vertical="center"/>
      <protection/>
    </xf>
    <xf numFmtId="0" fontId="39" fillId="0" borderId="3" applyNumberFormat="0" applyFill="0" applyAlignment="0" applyProtection="0"/>
    <xf numFmtId="0" fontId="20" fillId="0" borderId="0">
      <alignment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14" fillId="0" borderId="0">
      <alignment/>
      <protection/>
    </xf>
    <xf numFmtId="0" fontId="32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2" fillId="0" borderId="0" xfId="66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3" fillId="0" borderId="0" xfId="66" applyFont="1" applyFill="1" applyAlignment="1">
      <alignment horizontal="center" vertical="center" wrapText="1"/>
      <protection/>
    </xf>
    <xf numFmtId="0" fontId="2" fillId="0" borderId="0" xfId="66" applyFont="1" applyFill="1" applyBorder="1" applyAlignment="1">
      <alignment horizontal="center" vertical="center" wrapText="1"/>
      <protection/>
    </xf>
    <xf numFmtId="0" fontId="2" fillId="0" borderId="0" xfId="66" applyFont="1" applyFill="1" applyAlignment="1">
      <alignment horizontal="center" vertical="center" wrapText="1"/>
      <protection/>
    </xf>
    <xf numFmtId="176" fontId="2" fillId="0" borderId="0" xfId="66" applyNumberFormat="1" applyFont="1" applyFill="1" applyBorder="1" applyAlignment="1">
      <alignment horizontal="center" vertical="center" wrapText="1"/>
      <protection/>
    </xf>
    <xf numFmtId="0" fontId="2" fillId="0" borderId="0" xfId="66" applyFont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horizontal="center" vertical="center" wrapText="1"/>
      <protection/>
    </xf>
    <xf numFmtId="0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177" fontId="3" fillId="0" borderId="10" xfId="74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1" xfId="74" applyNumberFormat="1" applyFont="1" applyFill="1" applyBorder="1" applyAlignment="1" applyProtection="1">
      <alignment horizontal="center" vertical="center" wrapText="1"/>
      <protection/>
    </xf>
    <xf numFmtId="0" fontId="3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0" xfId="74" applyNumberFormat="1" applyFont="1" applyFill="1" applyBorder="1" applyAlignment="1" applyProtection="1">
      <alignment horizontal="center" vertical="center" wrapText="1"/>
      <protection/>
    </xf>
    <xf numFmtId="178" fontId="3" fillId="0" borderId="0" xfId="0" applyNumberFormat="1" applyFont="1" applyFill="1" applyBorder="1" applyAlignment="1">
      <alignment horizontal="center" vertical="center" wrapText="1"/>
    </xf>
    <xf numFmtId="176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2" xfId="74" applyNumberFormat="1" applyFont="1" applyFill="1" applyBorder="1" applyAlignment="1" applyProtection="1">
      <alignment horizontal="center" vertical="center" wrapText="1"/>
      <protection/>
    </xf>
    <xf numFmtId="0" fontId="3" fillId="0" borderId="13" xfId="74" applyNumberFormat="1" applyFont="1" applyFill="1" applyBorder="1" applyAlignment="1" applyProtection="1">
      <alignment horizontal="left" vertical="center"/>
      <protection/>
    </xf>
    <xf numFmtId="0" fontId="3" fillId="0" borderId="13" xfId="74" applyNumberFormat="1" applyFont="1" applyFill="1" applyBorder="1" applyAlignment="1" applyProtection="1">
      <alignment horizontal="center" vertical="center" wrapText="1"/>
      <protection/>
    </xf>
    <xf numFmtId="178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3" fillId="0" borderId="14" xfId="74" applyNumberFormat="1" applyFont="1" applyFill="1" applyBorder="1" applyAlignment="1" applyProtection="1">
      <alignment horizontal="center" vertical="center" wrapText="1"/>
      <protection/>
    </xf>
    <xf numFmtId="0" fontId="3" fillId="0" borderId="15" xfId="74" applyNumberFormat="1" applyFont="1" applyFill="1" applyBorder="1" applyAlignment="1" applyProtection="1">
      <alignment horizontal="left" vertical="center"/>
      <protection/>
    </xf>
    <xf numFmtId="0" fontId="3" fillId="0" borderId="15" xfId="74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3" fillId="0" borderId="10" xfId="74" applyNumberFormat="1" applyFont="1" applyFill="1" applyBorder="1" applyAlignment="1" applyProtection="1">
      <alignment horizontal="center" vertical="center" wrapText="1"/>
      <protection/>
    </xf>
    <xf numFmtId="177" fontId="3" fillId="0" borderId="10" xfId="74" applyNumberFormat="1" applyFont="1" applyFill="1" applyBorder="1" applyAlignment="1" applyProtection="1">
      <alignment horizontal="center" vertical="center"/>
      <protection/>
    </xf>
    <xf numFmtId="177" fontId="3" fillId="0" borderId="10" xfId="74" applyNumberFormat="1" applyFont="1" applyFill="1" applyBorder="1" applyAlignment="1" applyProtection="1">
      <alignment horizontal="center" vertical="center" wrapText="1"/>
      <protection/>
    </xf>
    <xf numFmtId="176" fontId="3" fillId="0" borderId="10" xfId="74" applyNumberFormat="1" applyFont="1" applyFill="1" applyBorder="1" applyAlignment="1" applyProtection="1">
      <alignment horizontal="center" vertical="center" wrapText="1"/>
      <protection/>
    </xf>
    <xf numFmtId="179" fontId="3" fillId="0" borderId="10" xfId="74" applyNumberFormat="1" applyFont="1" applyFill="1" applyBorder="1" applyAlignment="1" applyProtection="1">
      <alignment horizontal="center" vertical="center" wrapText="1"/>
      <protection/>
    </xf>
    <xf numFmtId="180" fontId="3" fillId="0" borderId="10" xfId="74" applyNumberFormat="1" applyFont="1" applyFill="1" applyBorder="1" applyAlignment="1" applyProtection="1">
      <alignment horizontal="center" vertical="center" wrapText="1"/>
      <protection/>
    </xf>
    <xf numFmtId="177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177" fontId="2" fillId="0" borderId="10" xfId="66" applyNumberFormat="1" applyFont="1" applyFill="1" applyBorder="1" applyAlignment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176" fontId="3" fillId="0" borderId="16" xfId="74" applyNumberFormat="1" applyFont="1" applyFill="1" applyBorder="1" applyAlignment="1" applyProtection="1">
      <alignment horizontal="center" vertical="center" wrapText="1"/>
      <protection/>
    </xf>
    <xf numFmtId="1" fontId="50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0" xfId="66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19 2 2 3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10 2" xfId="66"/>
    <cellStyle name="60% - 强调文字颜色 6" xfId="67"/>
    <cellStyle name="常规 10 2 2 2 2" xfId="68"/>
    <cellStyle name="常规 11" xfId="69"/>
    <cellStyle name="常规 2" xfId="70"/>
    <cellStyle name="常规 3" xfId="71"/>
    <cellStyle name="常规 5" xfId="72"/>
    <cellStyle name="常规 7" xfId="73"/>
    <cellStyle name="常规_附表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workbookViewId="0" topLeftCell="A1">
      <pane xSplit="3" topLeftCell="D1" activePane="topRight" state="frozen"/>
      <selection pane="topRight" activeCell="E3" sqref="E3:Q3"/>
    </sheetView>
  </sheetViews>
  <sheetFormatPr defaultColWidth="5.57421875" defaultRowHeight="15"/>
  <cols>
    <col min="1" max="1" width="4.421875" style="4" customWidth="1"/>
    <col min="2" max="2" width="7.57421875" style="1" customWidth="1"/>
    <col min="3" max="3" width="12.421875" style="1" customWidth="1"/>
    <col min="4" max="4" width="8.28125" style="1" customWidth="1"/>
    <col min="5" max="5" width="10.421875" style="1" customWidth="1"/>
    <col min="6" max="6" width="11.7109375" style="1" customWidth="1"/>
    <col min="7" max="8" width="8.57421875" style="1" customWidth="1"/>
    <col min="9" max="9" width="8.7109375" style="6" customWidth="1"/>
    <col min="10" max="11" width="7.57421875" style="1" customWidth="1"/>
    <col min="12" max="12" width="6.421875" style="1" customWidth="1"/>
    <col min="13" max="15" width="10.57421875" style="1" customWidth="1"/>
    <col min="16" max="16" width="6.421875" style="1" customWidth="1"/>
    <col min="17" max="17" width="7.140625" style="1" customWidth="1"/>
    <col min="18" max="18" width="8.421875" style="7" customWidth="1"/>
    <col min="19" max="19" width="13.140625" style="7" customWidth="1"/>
    <col min="20" max="16384" width="5.421875" style="7" customWidth="1"/>
  </cols>
  <sheetData>
    <row r="1" spans="1:18" ht="24.75" customHeight="1">
      <c r="A1" s="8" t="s">
        <v>0</v>
      </c>
      <c r="R1" s="4"/>
    </row>
    <row r="2" spans="1:18" s="1" customFormat="1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30" customHeight="1">
      <c r="A3" s="10" t="s">
        <v>2</v>
      </c>
      <c r="B3" s="10" t="s">
        <v>3</v>
      </c>
      <c r="C3" s="10" t="s">
        <v>4</v>
      </c>
      <c r="D3" s="11"/>
      <c r="E3" s="12" t="s">
        <v>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35" t="s">
        <v>6</v>
      </c>
    </row>
    <row r="4" spans="1:18" s="2" customFormat="1" ht="21.75" customHeight="1">
      <c r="A4" s="10"/>
      <c r="B4" s="10"/>
      <c r="C4" s="10"/>
      <c r="D4" s="13" t="s">
        <v>7</v>
      </c>
      <c r="E4" s="10" t="s">
        <v>8</v>
      </c>
      <c r="F4" s="10" t="s">
        <v>9</v>
      </c>
      <c r="G4" s="12" t="s">
        <v>10</v>
      </c>
      <c r="H4" s="12" t="s">
        <v>11</v>
      </c>
      <c r="I4" s="32" t="s">
        <v>12</v>
      </c>
      <c r="J4" s="12" t="s">
        <v>13</v>
      </c>
      <c r="K4" s="12" t="s">
        <v>14</v>
      </c>
      <c r="L4" s="12" t="s">
        <v>15</v>
      </c>
      <c r="M4" s="33" t="s">
        <v>16</v>
      </c>
      <c r="N4" s="33"/>
      <c r="O4" s="33"/>
      <c r="P4" s="12" t="s">
        <v>17</v>
      </c>
      <c r="Q4" s="12" t="s">
        <v>18</v>
      </c>
      <c r="R4" s="35"/>
    </row>
    <row r="5" spans="1:18" s="2" customFormat="1" ht="24" customHeight="1">
      <c r="A5" s="10"/>
      <c r="B5" s="10"/>
      <c r="C5" s="10"/>
      <c r="D5" s="13"/>
      <c r="E5" s="10"/>
      <c r="F5" s="10"/>
      <c r="G5" s="12"/>
      <c r="H5" s="12"/>
      <c r="I5" s="32"/>
      <c r="J5" s="12"/>
      <c r="K5" s="12"/>
      <c r="L5" s="12"/>
      <c r="M5" s="34" t="s">
        <v>19</v>
      </c>
      <c r="N5" s="35" t="s">
        <v>20</v>
      </c>
      <c r="O5" s="35" t="s">
        <v>21</v>
      </c>
      <c r="P5" s="12"/>
      <c r="Q5" s="12"/>
      <c r="R5" s="35"/>
    </row>
    <row r="6" spans="1:18" s="3" customFormat="1" ht="36" customHeight="1">
      <c r="A6" s="14"/>
      <c r="B6" s="15" t="s">
        <v>22</v>
      </c>
      <c r="C6" s="16"/>
      <c r="D6" s="17"/>
      <c r="E6" s="18">
        <f>E7+E15+E45+E65</f>
        <v>64</v>
      </c>
      <c r="F6" s="19"/>
      <c r="G6" s="12"/>
      <c r="H6" s="12"/>
      <c r="I6" s="36">
        <f aca="true" t="shared" si="0" ref="I6:O6">I7+I15+I45+I65</f>
        <v>248.175</v>
      </c>
      <c r="J6" s="37"/>
      <c r="K6" s="37"/>
      <c r="L6" s="37"/>
      <c r="M6" s="36">
        <f t="shared" si="0"/>
        <v>19959.343</v>
      </c>
      <c r="N6" s="36">
        <f t="shared" si="0"/>
        <v>14890.500000000002</v>
      </c>
      <c r="O6" s="36">
        <f t="shared" si="0"/>
        <v>5068.843</v>
      </c>
      <c r="P6" s="38"/>
      <c r="Q6" s="12"/>
      <c r="R6" s="18"/>
    </row>
    <row r="7" spans="1:18" s="3" customFormat="1" ht="36" customHeight="1">
      <c r="A7" s="20"/>
      <c r="B7" s="21" t="s">
        <v>23</v>
      </c>
      <c r="C7" s="22"/>
      <c r="D7" s="23"/>
      <c r="E7" s="19">
        <v>7</v>
      </c>
      <c r="F7" s="19"/>
      <c r="G7" s="12"/>
      <c r="H7" s="12"/>
      <c r="I7" s="36">
        <f aca="true" t="shared" si="1" ref="I7:O7">SUM(I8:I14)</f>
        <v>18.732000000000003</v>
      </c>
      <c r="J7" s="37"/>
      <c r="K7" s="37"/>
      <c r="L7" s="37"/>
      <c r="M7" s="36">
        <f t="shared" si="1"/>
        <v>1477.797</v>
      </c>
      <c r="N7" s="36">
        <f t="shared" si="1"/>
        <v>1123.9199999999998</v>
      </c>
      <c r="O7" s="36">
        <f t="shared" si="1"/>
        <v>353.87699999999995</v>
      </c>
      <c r="P7" s="38"/>
      <c r="Q7" s="12"/>
      <c r="R7" s="18"/>
    </row>
    <row r="8" spans="1:18" s="4" customFormat="1" ht="34.5" customHeight="1">
      <c r="A8" s="24">
        <v>1</v>
      </c>
      <c r="B8" s="24" t="s">
        <v>24</v>
      </c>
      <c r="C8" s="24" t="s">
        <v>25</v>
      </c>
      <c r="D8" s="24">
        <v>5</v>
      </c>
      <c r="E8" s="25" t="s">
        <v>26</v>
      </c>
      <c r="F8" s="25" t="s">
        <v>27</v>
      </c>
      <c r="G8" s="26">
        <v>0</v>
      </c>
      <c r="H8" s="25">
        <v>4.2</v>
      </c>
      <c r="I8" s="25">
        <v>4.2</v>
      </c>
      <c r="J8" s="39">
        <v>6.5</v>
      </c>
      <c r="K8" s="39">
        <v>6</v>
      </c>
      <c r="L8" s="26" t="s">
        <v>28</v>
      </c>
      <c r="M8" s="40">
        <v>273</v>
      </c>
      <c r="N8" s="40">
        <f aca="true" t="shared" si="2" ref="N8:N14">60*I8</f>
        <v>252</v>
      </c>
      <c r="O8" s="40">
        <f aca="true" t="shared" si="3" ref="O8:O14">M8-N8</f>
        <v>21</v>
      </c>
      <c r="P8" s="41">
        <v>2022</v>
      </c>
      <c r="Q8" s="41">
        <v>2022</v>
      </c>
      <c r="R8" s="41"/>
    </row>
    <row r="9" spans="1:18" s="4" customFormat="1" ht="34.5" customHeight="1">
      <c r="A9" s="24">
        <v>2</v>
      </c>
      <c r="B9" s="24" t="s">
        <v>29</v>
      </c>
      <c r="C9" s="24" t="s">
        <v>30</v>
      </c>
      <c r="D9" s="24">
        <v>5</v>
      </c>
      <c r="E9" s="24" t="s">
        <v>31</v>
      </c>
      <c r="F9" s="25" t="s">
        <v>32</v>
      </c>
      <c r="G9" s="26">
        <v>0</v>
      </c>
      <c r="H9" s="26">
        <v>3.244</v>
      </c>
      <c r="I9" s="24">
        <v>3.244</v>
      </c>
      <c r="J9" s="39">
        <v>6.5</v>
      </c>
      <c r="K9" s="39">
        <v>6</v>
      </c>
      <c r="L9" s="26" t="s">
        <v>28</v>
      </c>
      <c r="M9" s="40">
        <v>210.86</v>
      </c>
      <c r="N9" s="40">
        <f t="shared" si="2"/>
        <v>194.64000000000001</v>
      </c>
      <c r="O9" s="40">
        <f t="shared" si="3"/>
        <v>16.22</v>
      </c>
      <c r="P9" s="42">
        <v>2022</v>
      </c>
      <c r="Q9" s="41">
        <v>2022</v>
      </c>
      <c r="R9" s="42"/>
    </row>
    <row r="10" spans="1:18" s="4" customFormat="1" ht="34.5" customHeight="1">
      <c r="A10" s="24">
        <v>3</v>
      </c>
      <c r="B10" s="24" t="s">
        <v>33</v>
      </c>
      <c r="C10" s="24" t="s">
        <v>34</v>
      </c>
      <c r="D10" s="24">
        <v>5</v>
      </c>
      <c r="E10" s="25" t="s">
        <v>35</v>
      </c>
      <c r="F10" s="24" t="s">
        <v>36</v>
      </c>
      <c r="G10" s="26">
        <v>5.585</v>
      </c>
      <c r="H10" s="26">
        <v>7.421</v>
      </c>
      <c r="I10" s="24">
        <v>1.836</v>
      </c>
      <c r="J10" s="39">
        <v>6.5</v>
      </c>
      <c r="K10" s="39">
        <v>6</v>
      </c>
      <c r="L10" s="26" t="s">
        <v>28</v>
      </c>
      <c r="M10" s="40">
        <v>119.34</v>
      </c>
      <c r="N10" s="40">
        <f t="shared" si="2"/>
        <v>110.16000000000001</v>
      </c>
      <c r="O10" s="40">
        <f t="shared" si="3"/>
        <v>9.179999999999993</v>
      </c>
      <c r="P10" s="25">
        <v>2022</v>
      </c>
      <c r="Q10" s="41">
        <v>2022</v>
      </c>
      <c r="R10" s="45"/>
    </row>
    <row r="11" spans="1:18" s="4" customFormat="1" ht="34.5" customHeight="1">
      <c r="A11" s="24">
        <v>4</v>
      </c>
      <c r="B11" s="24" t="s">
        <v>33</v>
      </c>
      <c r="C11" s="24" t="s">
        <v>37</v>
      </c>
      <c r="D11" s="24">
        <v>3.5</v>
      </c>
      <c r="E11" s="24" t="s">
        <v>38</v>
      </c>
      <c r="F11" s="24" t="s">
        <v>39</v>
      </c>
      <c r="G11" s="26">
        <v>0</v>
      </c>
      <c r="H11" s="26">
        <v>5.236</v>
      </c>
      <c r="I11" s="24">
        <v>4.373</v>
      </c>
      <c r="J11" s="39">
        <v>6.5</v>
      </c>
      <c r="K11" s="39">
        <v>6</v>
      </c>
      <c r="L11" s="26" t="s">
        <v>28</v>
      </c>
      <c r="M11" s="40">
        <v>411.062</v>
      </c>
      <c r="N11" s="40">
        <f t="shared" si="2"/>
        <v>262.38</v>
      </c>
      <c r="O11" s="40">
        <f t="shared" si="3"/>
        <v>148.68200000000002</v>
      </c>
      <c r="P11" s="25">
        <v>2022</v>
      </c>
      <c r="Q11" s="41">
        <v>2022</v>
      </c>
      <c r="R11" s="26"/>
    </row>
    <row r="12" spans="1:18" s="4" customFormat="1" ht="34.5" customHeight="1">
      <c r="A12" s="24">
        <v>5</v>
      </c>
      <c r="B12" s="24" t="s">
        <v>40</v>
      </c>
      <c r="C12" s="24" t="s">
        <v>41</v>
      </c>
      <c r="D12" s="24">
        <v>3.5</v>
      </c>
      <c r="E12" s="25" t="s">
        <v>42</v>
      </c>
      <c r="F12" s="24" t="s">
        <v>43</v>
      </c>
      <c r="G12" s="24">
        <v>0.871</v>
      </c>
      <c r="H12" s="24">
        <v>1.999</v>
      </c>
      <c r="I12" s="25">
        <v>1.8</v>
      </c>
      <c r="J12" s="39">
        <v>6.5</v>
      </c>
      <c r="K12" s="39">
        <v>6</v>
      </c>
      <c r="L12" s="26" t="s">
        <v>28</v>
      </c>
      <c r="M12" s="40">
        <v>169.2</v>
      </c>
      <c r="N12" s="40">
        <f t="shared" si="2"/>
        <v>108</v>
      </c>
      <c r="O12" s="40">
        <f t="shared" si="3"/>
        <v>61.19999999999999</v>
      </c>
      <c r="P12" s="41">
        <v>2022</v>
      </c>
      <c r="Q12" s="41">
        <v>2022</v>
      </c>
      <c r="R12" s="41"/>
    </row>
    <row r="13" spans="1:18" s="4" customFormat="1" ht="34.5" customHeight="1">
      <c r="A13" s="24">
        <v>6</v>
      </c>
      <c r="B13" s="24" t="s">
        <v>44</v>
      </c>
      <c r="C13" s="24" t="s">
        <v>45</v>
      </c>
      <c r="D13" s="24">
        <v>3.5</v>
      </c>
      <c r="E13" s="25" t="s">
        <v>46</v>
      </c>
      <c r="F13" s="25" t="s">
        <v>47</v>
      </c>
      <c r="G13" s="24">
        <v>7.113</v>
      </c>
      <c r="H13" s="24">
        <v>9.703</v>
      </c>
      <c r="I13" s="25">
        <v>2.8</v>
      </c>
      <c r="J13" s="39">
        <v>6.5</v>
      </c>
      <c r="K13" s="39">
        <v>6</v>
      </c>
      <c r="L13" s="26" t="s">
        <v>28</v>
      </c>
      <c r="M13" s="40">
        <v>263.2</v>
      </c>
      <c r="N13" s="40">
        <f t="shared" si="2"/>
        <v>168</v>
      </c>
      <c r="O13" s="40">
        <f t="shared" si="3"/>
        <v>95.19999999999999</v>
      </c>
      <c r="P13" s="41">
        <v>2022.1</v>
      </c>
      <c r="Q13" s="41">
        <v>2022.1</v>
      </c>
      <c r="R13" s="41"/>
    </row>
    <row r="14" spans="1:18" s="4" customFormat="1" ht="34.5" customHeight="1">
      <c r="A14" s="24">
        <v>7</v>
      </c>
      <c r="B14" s="24" t="s">
        <v>48</v>
      </c>
      <c r="C14" s="24" t="s">
        <v>49</v>
      </c>
      <c r="D14" s="24">
        <v>5</v>
      </c>
      <c r="E14" s="25" t="s">
        <v>50</v>
      </c>
      <c r="F14" s="25" t="s">
        <v>51</v>
      </c>
      <c r="G14" s="24">
        <v>0</v>
      </c>
      <c r="H14" s="24">
        <v>0.479</v>
      </c>
      <c r="I14" s="25">
        <v>0.479</v>
      </c>
      <c r="J14" s="39">
        <v>6.5</v>
      </c>
      <c r="K14" s="39">
        <v>6</v>
      </c>
      <c r="L14" s="26" t="s">
        <v>28</v>
      </c>
      <c r="M14" s="40">
        <v>31.135</v>
      </c>
      <c r="N14" s="40">
        <f t="shared" si="2"/>
        <v>28.74</v>
      </c>
      <c r="O14" s="40">
        <f t="shared" si="3"/>
        <v>2.395000000000003</v>
      </c>
      <c r="P14" s="41">
        <v>2022.1</v>
      </c>
      <c r="Q14" s="41">
        <v>2022</v>
      </c>
      <c r="R14" s="41"/>
    </row>
    <row r="15" spans="1:18" s="4" customFormat="1" ht="36" customHeight="1">
      <c r="A15" s="27"/>
      <c r="B15" s="28" t="s">
        <v>52</v>
      </c>
      <c r="C15" s="29"/>
      <c r="D15" s="30"/>
      <c r="E15" s="19">
        <v>29</v>
      </c>
      <c r="F15" s="19"/>
      <c r="G15" s="12"/>
      <c r="H15" s="12"/>
      <c r="I15" s="36">
        <f aca="true" t="shared" si="4" ref="I15:O15">SUM(I16:I44)</f>
        <v>127.95499999999998</v>
      </c>
      <c r="J15" s="37"/>
      <c r="K15" s="37"/>
      <c r="L15" s="37"/>
      <c r="M15" s="36">
        <f t="shared" si="4"/>
        <v>10745.928</v>
      </c>
      <c r="N15" s="36">
        <f t="shared" si="4"/>
        <v>7677.300000000001</v>
      </c>
      <c r="O15" s="36">
        <f t="shared" si="4"/>
        <v>3068.628</v>
      </c>
      <c r="P15" s="38"/>
      <c r="Q15" s="12"/>
      <c r="R15" s="46"/>
    </row>
    <row r="16" spans="1:18" s="4" customFormat="1" ht="34.5" customHeight="1">
      <c r="A16" s="24">
        <v>8</v>
      </c>
      <c r="B16" s="25" t="s">
        <v>53</v>
      </c>
      <c r="C16" s="25" t="s">
        <v>54</v>
      </c>
      <c r="D16" s="25" t="s">
        <v>55</v>
      </c>
      <c r="E16" s="25" t="s">
        <v>56</v>
      </c>
      <c r="F16" s="25" t="s">
        <v>57</v>
      </c>
      <c r="G16" s="25" t="s">
        <v>58</v>
      </c>
      <c r="H16" s="25" t="s">
        <v>59</v>
      </c>
      <c r="I16" s="25">
        <v>9.165</v>
      </c>
      <c r="J16" s="39">
        <v>6.5</v>
      </c>
      <c r="K16" s="39">
        <v>6</v>
      </c>
      <c r="L16" s="26" t="s">
        <v>28</v>
      </c>
      <c r="M16" s="40">
        <v>678.2099999999999</v>
      </c>
      <c r="N16" s="40">
        <f aca="true" t="shared" si="5" ref="N16:N63">60*I16</f>
        <v>549.9</v>
      </c>
      <c r="O16" s="40">
        <f aca="true" t="shared" si="6" ref="O16:O58">M16-N16</f>
        <v>128.30999999999995</v>
      </c>
      <c r="P16" s="41">
        <v>2022.6</v>
      </c>
      <c r="Q16" s="41">
        <v>2022.6</v>
      </c>
      <c r="R16" s="41"/>
    </row>
    <row r="17" spans="1:18" s="4" customFormat="1" ht="34.5" customHeight="1">
      <c r="A17" s="24">
        <v>9</v>
      </c>
      <c r="B17" s="24" t="s">
        <v>48</v>
      </c>
      <c r="C17" s="24" t="s">
        <v>60</v>
      </c>
      <c r="D17" s="24">
        <v>4.5</v>
      </c>
      <c r="E17" s="25" t="s">
        <v>61</v>
      </c>
      <c r="F17" s="25" t="s">
        <v>62</v>
      </c>
      <c r="G17" s="24">
        <v>0</v>
      </c>
      <c r="H17" s="24">
        <v>0.66</v>
      </c>
      <c r="I17" s="25">
        <v>0.8</v>
      </c>
      <c r="J17" s="39">
        <v>6.5</v>
      </c>
      <c r="K17" s="39">
        <v>6</v>
      </c>
      <c r="L17" s="26" t="s">
        <v>28</v>
      </c>
      <c r="M17" s="40">
        <v>59.2</v>
      </c>
      <c r="N17" s="40">
        <f t="shared" si="5"/>
        <v>48</v>
      </c>
      <c r="O17" s="40">
        <f t="shared" si="6"/>
        <v>11.200000000000003</v>
      </c>
      <c r="P17" s="41">
        <v>2022.6</v>
      </c>
      <c r="Q17" s="41">
        <v>2022.6</v>
      </c>
      <c r="R17" s="41"/>
    </row>
    <row r="18" spans="1:18" s="4" customFormat="1" ht="34.5" customHeight="1">
      <c r="A18" s="24">
        <v>10</v>
      </c>
      <c r="B18" s="24" t="s">
        <v>63</v>
      </c>
      <c r="C18" s="24" t="s">
        <v>64</v>
      </c>
      <c r="D18" s="24">
        <v>5</v>
      </c>
      <c r="E18" s="25" t="s">
        <v>65</v>
      </c>
      <c r="F18" s="25" t="s">
        <v>66</v>
      </c>
      <c r="G18" s="24">
        <v>0.415</v>
      </c>
      <c r="H18" s="24">
        <v>1.445</v>
      </c>
      <c r="I18" s="25">
        <v>1.03</v>
      </c>
      <c r="J18" s="39">
        <v>6.5</v>
      </c>
      <c r="K18" s="39">
        <v>6</v>
      </c>
      <c r="L18" s="26" t="s">
        <v>28</v>
      </c>
      <c r="M18" s="40">
        <v>66.95</v>
      </c>
      <c r="N18" s="40">
        <f t="shared" si="5"/>
        <v>61.800000000000004</v>
      </c>
      <c r="O18" s="40">
        <f t="shared" si="6"/>
        <v>5.149999999999999</v>
      </c>
      <c r="P18" s="41">
        <v>2022.6</v>
      </c>
      <c r="Q18" s="41">
        <v>2022.6</v>
      </c>
      <c r="R18" s="41"/>
    </row>
    <row r="19" spans="1:18" s="4" customFormat="1" ht="34.5" customHeight="1">
      <c r="A19" s="24">
        <v>11</v>
      </c>
      <c r="B19" s="24" t="s">
        <v>63</v>
      </c>
      <c r="C19" s="24" t="s">
        <v>67</v>
      </c>
      <c r="D19" s="24">
        <v>5</v>
      </c>
      <c r="E19" s="25" t="s">
        <v>68</v>
      </c>
      <c r="F19" s="25" t="s">
        <v>69</v>
      </c>
      <c r="G19" s="24">
        <v>74.542</v>
      </c>
      <c r="H19" s="24">
        <v>75.46</v>
      </c>
      <c r="I19" s="25">
        <v>0.918</v>
      </c>
      <c r="J19" s="39">
        <v>6.5</v>
      </c>
      <c r="K19" s="39">
        <v>6</v>
      </c>
      <c r="L19" s="26" t="s">
        <v>28</v>
      </c>
      <c r="M19" s="40">
        <v>59.67</v>
      </c>
      <c r="N19" s="40">
        <f t="shared" si="5"/>
        <v>55.080000000000005</v>
      </c>
      <c r="O19" s="40">
        <f t="shared" si="6"/>
        <v>4.589999999999996</v>
      </c>
      <c r="P19" s="41">
        <v>2022.7</v>
      </c>
      <c r="Q19" s="41">
        <v>2022.6</v>
      </c>
      <c r="R19" s="41"/>
    </row>
    <row r="20" spans="1:18" s="4" customFormat="1" ht="34.5" customHeight="1">
      <c r="A20" s="24">
        <v>12</v>
      </c>
      <c r="B20" s="24" t="s">
        <v>70</v>
      </c>
      <c r="C20" s="24" t="s">
        <v>71</v>
      </c>
      <c r="D20" s="24">
        <v>4.5</v>
      </c>
      <c r="E20" s="25" t="s">
        <v>72</v>
      </c>
      <c r="F20" s="25" t="s">
        <v>73</v>
      </c>
      <c r="G20" s="24">
        <v>0</v>
      </c>
      <c r="H20" s="24">
        <v>1.243</v>
      </c>
      <c r="I20" s="24">
        <v>1.243</v>
      </c>
      <c r="J20" s="39">
        <v>6.5</v>
      </c>
      <c r="K20" s="39">
        <v>6</v>
      </c>
      <c r="L20" s="26" t="s">
        <v>28</v>
      </c>
      <c r="M20" s="40">
        <v>91.98200000000001</v>
      </c>
      <c r="N20" s="40">
        <f t="shared" si="5"/>
        <v>74.58000000000001</v>
      </c>
      <c r="O20" s="40">
        <f t="shared" si="6"/>
        <v>17.402</v>
      </c>
      <c r="P20" s="41">
        <v>2022.9</v>
      </c>
      <c r="Q20" s="41">
        <v>2022.6</v>
      </c>
      <c r="R20" s="41"/>
    </row>
    <row r="21" spans="1:18" s="4" customFormat="1" ht="34.5" customHeight="1">
      <c r="A21" s="24">
        <v>13</v>
      </c>
      <c r="B21" s="24" t="s">
        <v>74</v>
      </c>
      <c r="C21" s="24" t="s">
        <v>75</v>
      </c>
      <c r="D21" s="24">
        <v>4.5</v>
      </c>
      <c r="E21" s="25" t="s">
        <v>76</v>
      </c>
      <c r="F21" s="25" t="s">
        <v>77</v>
      </c>
      <c r="G21" s="26">
        <v>7.29</v>
      </c>
      <c r="H21" s="26">
        <v>9.012</v>
      </c>
      <c r="I21" s="24">
        <v>1.722</v>
      </c>
      <c r="J21" s="39">
        <v>6.5</v>
      </c>
      <c r="K21" s="39">
        <v>6</v>
      </c>
      <c r="L21" s="26" t="s">
        <v>28</v>
      </c>
      <c r="M21" s="40">
        <v>127.428</v>
      </c>
      <c r="N21" s="40">
        <f t="shared" si="5"/>
        <v>103.32</v>
      </c>
      <c r="O21" s="40">
        <f t="shared" si="6"/>
        <v>24.108000000000004</v>
      </c>
      <c r="P21" s="41">
        <v>2023</v>
      </c>
      <c r="Q21" s="41">
        <v>2022.6</v>
      </c>
      <c r="R21" s="41"/>
    </row>
    <row r="22" spans="1:18" s="4" customFormat="1" ht="34.5" customHeight="1">
      <c r="A22" s="24">
        <v>14</v>
      </c>
      <c r="B22" s="24" t="s">
        <v>78</v>
      </c>
      <c r="C22" s="24" t="s">
        <v>79</v>
      </c>
      <c r="D22" s="24">
        <v>5</v>
      </c>
      <c r="E22" s="25" t="s">
        <v>80</v>
      </c>
      <c r="F22" s="25" t="s">
        <v>81</v>
      </c>
      <c r="G22" s="26">
        <v>0</v>
      </c>
      <c r="H22" s="26">
        <v>5.856</v>
      </c>
      <c r="I22" s="25">
        <v>5.856</v>
      </c>
      <c r="J22" s="39">
        <v>6.5</v>
      </c>
      <c r="K22" s="39">
        <v>6</v>
      </c>
      <c r="L22" s="26" t="s">
        <v>28</v>
      </c>
      <c r="M22" s="40">
        <v>380.64</v>
      </c>
      <c r="N22" s="40">
        <f t="shared" si="5"/>
        <v>351.36</v>
      </c>
      <c r="O22" s="40">
        <f t="shared" si="6"/>
        <v>29.279999999999973</v>
      </c>
      <c r="P22" s="41">
        <v>2023</v>
      </c>
      <c r="Q22" s="41">
        <v>2022.6</v>
      </c>
      <c r="R22" s="41"/>
    </row>
    <row r="23" spans="1:18" s="4" customFormat="1" ht="34.5" customHeight="1">
      <c r="A23" s="24">
        <v>15</v>
      </c>
      <c r="B23" s="24" t="s">
        <v>82</v>
      </c>
      <c r="C23" s="24" t="s">
        <v>83</v>
      </c>
      <c r="D23" s="24">
        <v>5</v>
      </c>
      <c r="E23" s="25" t="s">
        <v>84</v>
      </c>
      <c r="F23" s="24" t="s">
        <v>85</v>
      </c>
      <c r="G23" s="24">
        <v>0</v>
      </c>
      <c r="H23" s="24">
        <v>3.514</v>
      </c>
      <c r="I23" s="24">
        <v>3.514</v>
      </c>
      <c r="J23" s="39">
        <v>6.5</v>
      </c>
      <c r="K23" s="39">
        <v>6</v>
      </c>
      <c r="L23" s="26" t="s">
        <v>28</v>
      </c>
      <c r="M23" s="40">
        <v>228.41</v>
      </c>
      <c r="N23" s="40">
        <f t="shared" si="5"/>
        <v>210.83999999999997</v>
      </c>
      <c r="O23" s="40">
        <f t="shared" si="6"/>
        <v>17.57000000000002</v>
      </c>
      <c r="P23" s="41">
        <v>2023</v>
      </c>
      <c r="Q23" s="41">
        <v>2022.6</v>
      </c>
      <c r="R23" s="41"/>
    </row>
    <row r="24" spans="1:18" s="4" customFormat="1" ht="34.5" customHeight="1">
      <c r="A24" s="24">
        <v>16</v>
      </c>
      <c r="B24" s="24" t="s">
        <v>82</v>
      </c>
      <c r="C24" s="24" t="s">
        <v>86</v>
      </c>
      <c r="D24" s="24">
        <v>3.5</v>
      </c>
      <c r="E24" s="25" t="s">
        <v>87</v>
      </c>
      <c r="F24" s="24" t="s">
        <v>88</v>
      </c>
      <c r="G24" s="24">
        <v>0</v>
      </c>
      <c r="H24" s="24">
        <v>4.796</v>
      </c>
      <c r="I24" s="24">
        <v>4.796</v>
      </c>
      <c r="J24" s="39">
        <v>6.5</v>
      </c>
      <c r="K24" s="39">
        <v>6</v>
      </c>
      <c r="L24" s="26" t="s">
        <v>28</v>
      </c>
      <c r="M24" s="40">
        <v>450.824</v>
      </c>
      <c r="N24" s="40">
        <f t="shared" si="5"/>
        <v>287.76</v>
      </c>
      <c r="O24" s="40">
        <f t="shared" si="6"/>
        <v>163.06400000000002</v>
      </c>
      <c r="P24" s="41">
        <v>2023</v>
      </c>
      <c r="Q24" s="41">
        <v>2022.6</v>
      </c>
      <c r="R24" s="41"/>
    </row>
    <row r="25" spans="1:18" s="4" customFormat="1" ht="34.5" customHeight="1">
      <c r="A25" s="24">
        <v>17</v>
      </c>
      <c r="B25" s="25" t="s">
        <v>89</v>
      </c>
      <c r="C25" s="25" t="s">
        <v>90</v>
      </c>
      <c r="D25" s="25" t="s">
        <v>91</v>
      </c>
      <c r="E25" s="24" t="s">
        <v>92</v>
      </c>
      <c r="F25" s="24" t="s">
        <v>93</v>
      </c>
      <c r="G25" s="25" t="s">
        <v>94</v>
      </c>
      <c r="H25" s="25" t="s">
        <v>95</v>
      </c>
      <c r="I25" s="24">
        <v>5</v>
      </c>
      <c r="J25" s="39">
        <v>6.5</v>
      </c>
      <c r="K25" s="39">
        <v>6</v>
      </c>
      <c r="L25" s="26" t="s">
        <v>28</v>
      </c>
      <c r="M25" s="40">
        <v>470</v>
      </c>
      <c r="N25" s="40">
        <f t="shared" si="5"/>
        <v>300</v>
      </c>
      <c r="O25" s="40">
        <f t="shared" si="6"/>
        <v>170</v>
      </c>
      <c r="P25" s="41">
        <v>2023</v>
      </c>
      <c r="Q25" s="41">
        <v>2022.6</v>
      </c>
      <c r="R25" s="41"/>
    </row>
    <row r="26" spans="1:18" s="4" customFormat="1" ht="34.5" customHeight="1">
      <c r="A26" s="24">
        <v>18</v>
      </c>
      <c r="B26" s="25" t="s">
        <v>96</v>
      </c>
      <c r="C26" s="25" t="s">
        <v>97</v>
      </c>
      <c r="D26" s="25" t="s">
        <v>98</v>
      </c>
      <c r="E26" s="25" t="s">
        <v>99</v>
      </c>
      <c r="F26" s="25" t="s">
        <v>100</v>
      </c>
      <c r="G26" s="25" t="s">
        <v>101</v>
      </c>
      <c r="H26" s="25" t="s">
        <v>102</v>
      </c>
      <c r="I26" s="25">
        <v>0.3</v>
      </c>
      <c r="J26" s="39">
        <v>6.5</v>
      </c>
      <c r="K26" s="39">
        <v>6</v>
      </c>
      <c r="L26" s="26" t="s">
        <v>28</v>
      </c>
      <c r="M26" s="40">
        <v>28.2</v>
      </c>
      <c r="N26" s="40">
        <f t="shared" si="5"/>
        <v>18</v>
      </c>
      <c r="O26" s="40">
        <f t="shared" si="6"/>
        <v>10.2</v>
      </c>
      <c r="P26" s="41">
        <v>2023</v>
      </c>
      <c r="Q26" s="41">
        <v>2022.6</v>
      </c>
      <c r="R26" s="41"/>
    </row>
    <row r="27" spans="1:18" s="4" customFormat="1" ht="34.5" customHeight="1">
      <c r="A27" s="24">
        <v>19</v>
      </c>
      <c r="B27" s="24" t="s">
        <v>103</v>
      </c>
      <c r="C27" s="24" t="s">
        <v>104</v>
      </c>
      <c r="D27" s="24">
        <v>3.5</v>
      </c>
      <c r="E27" s="31" t="s">
        <v>105</v>
      </c>
      <c r="F27" s="25" t="s">
        <v>106</v>
      </c>
      <c r="G27" s="24">
        <v>2.373</v>
      </c>
      <c r="H27" s="24">
        <v>11.071</v>
      </c>
      <c r="I27" s="31">
        <v>8.8</v>
      </c>
      <c r="J27" s="39">
        <v>6.5</v>
      </c>
      <c r="K27" s="39">
        <v>6</v>
      </c>
      <c r="L27" s="26" t="s">
        <v>28</v>
      </c>
      <c r="M27" s="40">
        <v>827.2</v>
      </c>
      <c r="N27" s="40">
        <f t="shared" si="5"/>
        <v>528</v>
      </c>
      <c r="O27" s="40">
        <f t="shared" si="6"/>
        <v>299.20000000000005</v>
      </c>
      <c r="P27" s="43">
        <v>2023</v>
      </c>
      <c r="Q27" s="41">
        <v>2022.6</v>
      </c>
      <c r="R27" s="43"/>
    </row>
    <row r="28" spans="1:18" s="4" customFormat="1" ht="34.5" customHeight="1">
      <c r="A28" s="24">
        <v>20</v>
      </c>
      <c r="B28" s="24" t="s">
        <v>107</v>
      </c>
      <c r="C28" s="24" t="s">
        <v>108</v>
      </c>
      <c r="D28" s="24">
        <v>3.5</v>
      </c>
      <c r="E28" s="24" t="s">
        <v>109</v>
      </c>
      <c r="F28" s="25" t="s">
        <v>110</v>
      </c>
      <c r="G28" s="24">
        <v>0</v>
      </c>
      <c r="H28" s="24">
        <v>1.3</v>
      </c>
      <c r="I28" s="24">
        <v>1.3</v>
      </c>
      <c r="J28" s="39">
        <v>6.5</v>
      </c>
      <c r="K28" s="39">
        <v>6</v>
      </c>
      <c r="L28" s="26" t="s">
        <v>28</v>
      </c>
      <c r="M28" s="40">
        <v>122.2</v>
      </c>
      <c r="N28" s="40">
        <f t="shared" si="5"/>
        <v>78</v>
      </c>
      <c r="O28" s="40">
        <f t="shared" si="6"/>
        <v>44.2</v>
      </c>
      <c r="P28" s="41">
        <v>2023</v>
      </c>
      <c r="Q28" s="41">
        <v>2022.6</v>
      </c>
      <c r="R28" s="41"/>
    </row>
    <row r="29" spans="1:18" s="4" customFormat="1" ht="34.5" customHeight="1">
      <c r="A29" s="24">
        <v>21</v>
      </c>
      <c r="B29" s="25" t="s">
        <v>107</v>
      </c>
      <c r="C29" s="25" t="s">
        <v>111</v>
      </c>
      <c r="D29" s="25" t="s">
        <v>112</v>
      </c>
      <c r="E29" s="24" t="s">
        <v>113</v>
      </c>
      <c r="F29" s="25" t="s">
        <v>114</v>
      </c>
      <c r="G29" s="25" t="s">
        <v>115</v>
      </c>
      <c r="H29" s="25" t="s">
        <v>116</v>
      </c>
      <c r="I29" s="25">
        <v>5.304</v>
      </c>
      <c r="J29" s="39">
        <v>6.5</v>
      </c>
      <c r="K29" s="39">
        <v>6</v>
      </c>
      <c r="L29" s="26" t="s">
        <v>28</v>
      </c>
      <c r="M29" s="40">
        <v>498.576</v>
      </c>
      <c r="N29" s="40">
        <f t="shared" si="5"/>
        <v>318.24</v>
      </c>
      <c r="O29" s="40">
        <f t="shared" si="6"/>
        <v>180.336</v>
      </c>
      <c r="P29" s="41">
        <v>2023</v>
      </c>
      <c r="Q29" s="41">
        <v>2022.6</v>
      </c>
      <c r="R29" s="41"/>
    </row>
    <row r="30" spans="1:18" s="4" customFormat="1" ht="34.5" customHeight="1">
      <c r="A30" s="24">
        <v>22</v>
      </c>
      <c r="B30" s="25" t="s">
        <v>107</v>
      </c>
      <c r="C30" s="25" t="s">
        <v>117</v>
      </c>
      <c r="D30" s="25" t="s">
        <v>118</v>
      </c>
      <c r="E30" s="24" t="s">
        <v>119</v>
      </c>
      <c r="F30" s="25" t="s">
        <v>120</v>
      </c>
      <c r="G30" s="25" t="s">
        <v>121</v>
      </c>
      <c r="H30" s="25" t="s">
        <v>122</v>
      </c>
      <c r="I30" s="25">
        <v>2.774</v>
      </c>
      <c r="J30" s="39">
        <v>6.5</v>
      </c>
      <c r="K30" s="39">
        <v>6</v>
      </c>
      <c r="L30" s="26" t="s">
        <v>28</v>
      </c>
      <c r="M30" s="40">
        <v>205.276</v>
      </c>
      <c r="N30" s="40">
        <f t="shared" si="5"/>
        <v>166.44</v>
      </c>
      <c r="O30" s="40">
        <f t="shared" si="6"/>
        <v>38.83600000000001</v>
      </c>
      <c r="P30" s="41">
        <v>2023</v>
      </c>
      <c r="Q30" s="41">
        <v>2022.6</v>
      </c>
      <c r="R30" s="41"/>
    </row>
    <row r="31" spans="1:18" s="4" customFormat="1" ht="34.5" customHeight="1">
      <c r="A31" s="24">
        <v>23</v>
      </c>
      <c r="B31" s="24" t="s">
        <v>107</v>
      </c>
      <c r="C31" s="24" t="s">
        <v>123</v>
      </c>
      <c r="D31" s="24">
        <v>3.5</v>
      </c>
      <c r="E31" s="24" t="s">
        <v>124</v>
      </c>
      <c r="F31" s="25" t="s">
        <v>125</v>
      </c>
      <c r="G31" s="24">
        <v>20.04</v>
      </c>
      <c r="H31" s="24">
        <v>21.32</v>
      </c>
      <c r="I31" s="24">
        <v>3</v>
      </c>
      <c r="J31" s="39">
        <v>6.5</v>
      </c>
      <c r="K31" s="39">
        <v>6</v>
      </c>
      <c r="L31" s="26" t="s">
        <v>28</v>
      </c>
      <c r="M31" s="40">
        <v>282</v>
      </c>
      <c r="N31" s="40">
        <f t="shared" si="5"/>
        <v>180</v>
      </c>
      <c r="O31" s="40">
        <f t="shared" si="6"/>
        <v>102</v>
      </c>
      <c r="P31" s="41">
        <v>2023</v>
      </c>
      <c r="Q31" s="41">
        <v>2022.6</v>
      </c>
      <c r="R31" s="41"/>
    </row>
    <row r="32" spans="1:18" s="4" customFormat="1" ht="34.5" customHeight="1">
      <c r="A32" s="24">
        <v>24</v>
      </c>
      <c r="B32" s="24" t="s">
        <v>107</v>
      </c>
      <c r="C32" s="24" t="s">
        <v>126</v>
      </c>
      <c r="D32" s="24">
        <v>3.5</v>
      </c>
      <c r="E32" s="24" t="s">
        <v>127</v>
      </c>
      <c r="F32" s="25" t="s">
        <v>125</v>
      </c>
      <c r="G32" s="24">
        <v>17.364</v>
      </c>
      <c r="H32" s="24">
        <v>21.32</v>
      </c>
      <c r="I32" s="24">
        <v>3.956</v>
      </c>
      <c r="J32" s="39">
        <v>6.5</v>
      </c>
      <c r="K32" s="39">
        <v>6</v>
      </c>
      <c r="L32" s="26" t="s">
        <v>28</v>
      </c>
      <c r="M32" s="40">
        <v>371.864</v>
      </c>
      <c r="N32" s="40">
        <f t="shared" si="5"/>
        <v>237.35999999999999</v>
      </c>
      <c r="O32" s="40">
        <f t="shared" si="6"/>
        <v>134.504</v>
      </c>
      <c r="P32" s="41">
        <v>2023</v>
      </c>
      <c r="Q32" s="41">
        <v>2022.6</v>
      </c>
      <c r="R32" s="41"/>
    </row>
    <row r="33" spans="1:18" s="4" customFormat="1" ht="34.5" customHeight="1">
      <c r="A33" s="24">
        <v>25</v>
      </c>
      <c r="B33" s="25" t="s">
        <v>40</v>
      </c>
      <c r="C33" s="25" t="s">
        <v>128</v>
      </c>
      <c r="D33" s="25" t="s">
        <v>98</v>
      </c>
      <c r="E33" s="25" t="s">
        <v>129</v>
      </c>
      <c r="F33" s="25" t="s">
        <v>130</v>
      </c>
      <c r="G33" s="25" t="s">
        <v>131</v>
      </c>
      <c r="H33" s="25" t="s">
        <v>132</v>
      </c>
      <c r="I33" s="25">
        <v>2</v>
      </c>
      <c r="J33" s="39">
        <v>6.5</v>
      </c>
      <c r="K33" s="39">
        <v>6</v>
      </c>
      <c r="L33" s="26" t="s">
        <v>28</v>
      </c>
      <c r="M33" s="40">
        <v>188</v>
      </c>
      <c r="N33" s="40">
        <f t="shared" si="5"/>
        <v>120</v>
      </c>
      <c r="O33" s="40">
        <f t="shared" si="6"/>
        <v>68</v>
      </c>
      <c r="P33" s="41">
        <v>2023</v>
      </c>
      <c r="Q33" s="41">
        <v>2022.6</v>
      </c>
      <c r="R33" s="41"/>
    </row>
    <row r="34" spans="1:18" s="4" customFormat="1" ht="34.5" customHeight="1">
      <c r="A34" s="24">
        <v>26</v>
      </c>
      <c r="B34" s="24" t="s">
        <v>48</v>
      </c>
      <c r="C34" s="24" t="s">
        <v>133</v>
      </c>
      <c r="D34" s="24">
        <v>4.5</v>
      </c>
      <c r="E34" s="25" t="s">
        <v>134</v>
      </c>
      <c r="F34" s="25" t="s">
        <v>135</v>
      </c>
      <c r="G34" s="24">
        <v>0</v>
      </c>
      <c r="H34" s="24">
        <v>2.205</v>
      </c>
      <c r="I34" s="25">
        <v>2.205</v>
      </c>
      <c r="J34" s="39">
        <v>6.5</v>
      </c>
      <c r="K34" s="39">
        <v>6</v>
      </c>
      <c r="L34" s="26" t="s">
        <v>28</v>
      </c>
      <c r="M34" s="40">
        <v>163.17000000000002</v>
      </c>
      <c r="N34" s="40">
        <f t="shared" si="5"/>
        <v>132.3</v>
      </c>
      <c r="O34" s="40">
        <f t="shared" si="6"/>
        <v>30.870000000000005</v>
      </c>
      <c r="P34" s="41">
        <v>2023.1</v>
      </c>
      <c r="Q34" s="41">
        <v>2022.6</v>
      </c>
      <c r="R34" s="41"/>
    </row>
    <row r="35" spans="1:18" s="4" customFormat="1" ht="34.5" customHeight="1">
      <c r="A35" s="24">
        <v>27</v>
      </c>
      <c r="B35" s="25" t="s">
        <v>48</v>
      </c>
      <c r="C35" s="25" t="s">
        <v>136</v>
      </c>
      <c r="D35" s="25" t="s">
        <v>137</v>
      </c>
      <c r="E35" s="25" t="s">
        <v>138</v>
      </c>
      <c r="F35" s="25" t="s">
        <v>139</v>
      </c>
      <c r="G35" s="25" t="s">
        <v>140</v>
      </c>
      <c r="H35" s="25" t="s">
        <v>141</v>
      </c>
      <c r="I35" s="25">
        <v>3.372</v>
      </c>
      <c r="J35" s="39">
        <v>6.5</v>
      </c>
      <c r="K35" s="39">
        <v>6</v>
      </c>
      <c r="L35" s="26" t="s">
        <v>28</v>
      </c>
      <c r="M35" s="40">
        <v>249.528</v>
      </c>
      <c r="N35" s="40">
        <f t="shared" si="5"/>
        <v>202.32</v>
      </c>
      <c r="O35" s="40">
        <f t="shared" si="6"/>
        <v>47.208</v>
      </c>
      <c r="P35" s="41">
        <v>2023.1</v>
      </c>
      <c r="Q35" s="41">
        <v>2022.6</v>
      </c>
      <c r="R35" s="41"/>
    </row>
    <row r="36" spans="1:18" s="4" customFormat="1" ht="34.5" customHeight="1">
      <c r="A36" s="24">
        <v>28</v>
      </c>
      <c r="B36" s="24" t="s">
        <v>89</v>
      </c>
      <c r="C36" s="24" t="s">
        <v>142</v>
      </c>
      <c r="D36" s="24">
        <v>4.5</v>
      </c>
      <c r="E36" s="25" t="s">
        <v>143</v>
      </c>
      <c r="F36" s="25" t="s">
        <v>144</v>
      </c>
      <c r="G36" s="24">
        <v>16.451</v>
      </c>
      <c r="H36" s="24">
        <v>20.17</v>
      </c>
      <c r="I36" s="25">
        <v>2</v>
      </c>
      <c r="J36" s="39">
        <v>6.5</v>
      </c>
      <c r="K36" s="39">
        <v>6</v>
      </c>
      <c r="L36" s="26" t="s">
        <v>28</v>
      </c>
      <c r="M36" s="40">
        <v>148</v>
      </c>
      <c r="N36" s="40">
        <f t="shared" si="5"/>
        <v>120</v>
      </c>
      <c r="O36" s="40">
        <f t="shared" si="6"/>
        <v>28</v>
      </c>
      <c r="P36" s="41">
        <v>2023.4</v>
      </c>
      <c r="Q36" s="41">
        <v>2022.6</v>
      </c>
      <c r="R36" s="41"/>
    </row>
    <row r="37" spans="1:18" s="4" customFormat="1" ht="34.5" customHeight="1">
      <c r="A37" s="24">
        <v>29</v>
      </c>
      <c r="B37" s="25" t="s">
        <v>89</v>
      </c>
      <c r="C37" s="25" t="s">
        <v>145</v>
      </c>
      <c r="D37" s="25" t="s">
        <v>91</v>
      </c>
      <c r="E37" s="24" t="s">
        <v>146</v>
      </c>
      <c r="F37" s="24" t="s">
        <v>93</v>
      </c>
      <c r="G37" s="25" t="s">
        <v>94</v>
      </c>
      <c r="H37" s="25" t="s">
        <v>147</v>
      </c>
      <c r="I37" s="24">
        <v>8.5</v>
      </c>
      <c r="J37" s="39">
        <v>6.5</v>
      </c>
      <c r="K37" s="39">
        <v>6</v>
      </c>
      <c r="L37" s="26" t="s">
        <v>28</v>
      </c>
      <c r="M37" s="40">
        <v>799</v>
      </c>
      <c r="N37" s="40">
        <f t="shared" si="5"/>
        <v>510</v>
      </c>
      <c r="O37" s="40">
        <f t="shared" si="6"/>
        <v>289</v>
      </c>
      <c r="P37" s="42">
        <v>2023.4</v>
      </c>
      <c r="Q37" s="41">
        <v>2022.6</v>
      </c>
      <c r="R37" s="47"/>
    </row>
    <row r="38" spans="1:18" s="4" customFormat="1" ht="34.5" customHeight="1">
      <c r="A38" s="24">
        <v>30</v>
      </c>
      <c r="B38" s="24" t="s">
        <v>89</v>
      </c>
      <c r="C38" s="24" t="s">
        <v>148</v>
      </c>
      <c r="D38" s="24">
        <v>3.5</v>
      </c>
      <c r="E38" s="25" t="s">
        <v>149</v>
      </c>
      <c r="F38" s="25" t="s">
        <v>144</v>
      </c>
      <c r="G38" s="24">
        <v>17.746</v>
      </c>
      <c r="H38" s="24">
        <v>20.17</v>
      </c>
      <c r="I38" s="25">
        <v>3</v>
      </c>
      <c r="J38" s="39">
        <v>6.5</v>
      </c>
      <c r="K38" s="39">
        <v>6</v>
      </c>
      <c r="L38" s="26" t="s">
        <v>28</v>
      </c>
      <c r="M38" s="40">
        <v>282</v>
      </c>
      <c r="N38" s="40">
        <f t="shared" si="5"/>
        <v>180</v>
      </c>
      <c r="O38" s="40">
        <f t="shared" si="6"/>
        <v>102</v>
      </c>
      <c r="P38" s="41">
        <v>2023.4</v>
      </c>
      <c r="Q38" s="41">
        <v>2022.6</v>
      </c>
      <c r="R38" s="41"/>
    </row>
    <row r="39" spans="1:18" s="4" customFormat="1" ht="34.5" customHeight="1">
      <c r="A39" s="24">
        <v>31</v>
      </c>
      <c r="B39" s="25" t="s">
        <v>89</v>
      </c>
      <c r="C39" s="25" t="s">
        <v>150</v>
      </c>
      <c r="D39" s="25" t="s">
        <v>151</v>
      </c>
      <c r="E39" s="25" t="s">
        <v>152</v>
      </c>
      <c r="F39" s="25" t="s">
        <v>153</v>
      </c>
      <c r="G39" s="25" t="s">
        <v>154</v>
      </c>
      <c r="H39" s="25" t="s">
        <v>155</v>
      </c>
      <c r="I39" s="25">
        <v>11</v>
      </c>
      <c r="J39" s="39">
        <v>6.5</v>
      </c>
      <c r="K39" s="39">
        <v>6</v>
      </c>
      <c r="L39" s="26" t="s">
        <v>28</v>
      </c>
      <c r="M39" s="40">
        <v>1034</v>
      </c>
      <c r="N39" s="40">
        <f t="shared" si="5"/>
        <v>660</v>
      </c>
      <c r="O39" s="40">
        <f t="shared" si="6"/>
        <v>374</v>
      </c>
      <c r="P39" s="41">
        <v>2023.4</v>
      </c>
      <c r="Q39" s="41">
        <v>2022.6</v>
      </c>
      <c r="R39" s="41"/>
    </row>
    <row r="40" spans="1:18" s="4" customFormat="1" ht="34.5" customHeight="1">
      <c r="A40" s="24">
        <v>32</v>
      </c>
      <c r="B40" s="25" t="s">
        <v>89</v>
      </c>
      <c r="C40" s="25" t="s">
        <v>156</v>
      </c>
      <c r="D40" s="25" t="s">
        <v>137</v>
      </c>
      <c r="E40" s="25" t="s">
        <v>157</v>
      </c>
      <c r="F40" s="25" t="s">
        <v>158</v>
      </c>
      <c r="G40" s="25" t="s">
        <v>159</v>
      </c>
      <c r="H40" s="25" t="s">
        <v>160</v>
      </c>
      <c r="I40" s="25">
        <v>2.3</v>
      </c>
      <c r="J40" s="39">
        <v>6.5</v>
      </c>
      <c r="K40" s="39">
        <v>6</v>
      </c>
      <c r="L40" s="26" t="s">
        <v>28</v>
      </c>
      <c r="M40" s="40">
        <v>170.2</v>
      </c>
      <c r="N40" s="40">
        <f t="shared" si="5"/>
        <v>138</v>
      </c>
      <c r="O40" s="40">
        <f t="shared" si="6"/>
        <v>32.19999999999999</v>
      </c>
      <c r="P40" s="41">
        <v>2023.4</v>
      </c>
      <c r="Q40" s="41">
        <v>2022.6</v>
      </c>
      <c r="R40" s="41"/>
    </row>
    <row r="41" spans="1:18" s="4" customFormat="1" ht="34.5" customHeight="1">
      <c r="A41" s="24">
        <v>33</v>
      </c>
      <c r="B41" s="25" t="s">
        <v>89</v>
      </c>
      <c r="C41" s="25" t="s">
        <v>161</v>
      </c>
      <c r="D41" s="25" t="s">
        <v>137</v>
      </c>
      <c r="E41" s="25" t="s">
        <v>162</v>
      </c>
      <c r="F41" s="25" t="s">
        <v>163</v>
      </c>
      <c r="G41" s="25" t="s">
        <v>140</v>
      </c>
      <c r="H41" s="25" t="s">
        <v>164</v>
      </c>
      <c r="I41" s="25">
        <v>4.1</v>
      </c>
      <c r="J41" s="39">
        <v>6.5</v>
      </c>
      <c r="K41" s="39">
        <v>6</v>
      </c>
      <c r="L41" s="26" t="s">
        <v>28</v>
      </c>
      <c r="M41" s="40">
        <v>303.4</v>
      </c>
      <c r="N41" s="40">
        <f t="shared" si="5"/>
        <v>245.99999999999997</v>
      </c>
      <c r="O41" s="40">
        <f t="shared" si="6"/>
        <v>57.400000000000006</v>
      </c>
      <c r="P41" s="41">
        <v>2023.4</v>
      </c>
      <c r="Q41" s="41">
        <v>2022.6</v>
      </c>
      <c r="R41" s="41"/>
    </row>
    <row r="42" spans="1:18" s="4" customFormat="1" ht="34.5" customHeight="1">
      <c r="A42" s="24">
        <v>34</v>
      </c>
      <c r="B42" s="24" t="s">
        <v>89</v>
      </c>
      <c r="C42" s="24" t="s">
        <v>165</v>
      </c>
      <c r="D42" s="24">
        <v>3.5</v>
      </c>
      <c r="E42" s="25" t="s">
        <v>166</v>
      </c>
      <c r="F42" s="25" t="s">
        <v>144</v>
      </c>
      <c r="G42" s="24">
        <v>23.092</v>
      </c>
      <c r="H42" s="24">
        <v>25.806</v>
      </c>
      <c r="I42" s="25">
        <v>12</v>
      </c>
      <c r="J42" s="39">
        <v>6.5</v>
      </c>
      <c r="K42" s="39">
        <v>6</v>
      </c>
      <c r="L42" s="26" t="s">
        <v>28</v>
      </c>
      <c r="M42" s="40">
        <v>1128</v>
      </c>
      <c r="N42" s="40">
        <f t="shared" si="5"/>
        <v>720</v>
      </c>
      <c r="O42" s="40">
        <f t="shared" si="6"/>
        <v>408</v>
      </c>
      <c r="P42" s="41">
        <v>2023.4</v>
      </c>
      <c r="Q42" s="41">
        <v>2022.6</v>
      </c>
      <c r="R42" s="41"/>
    </row>
    <row r="43" spans="1:18" s="4" customFormat="1" ht="34.5" customHeight="1">
      <c r="A43" s="24">
        <v>35</v>
      </c>
      <c r="B43" s="24" t="s">
        <v>89</v>
      </c>
      <c r="C43" s="24" t="s">
        <v>167</v>
      </c>
      <c r="D43" s="24">
        <v>4.5</v>
      </c>
      <c r="E43" s="24" t="s">
        <v>168</v>
      </c>
      <c r="F43" s="24" t="s">
        <v>169</v>
      </c>
      <c r="G43" s="24">
        <v>0</v>
      </c>
      <c r="H43" s="24">
        <v>5.116</v>
      </c>
      <c r="I43" s="24">
        <v>6</v>
      </c>
      <c r="J43" s="39">
        <v>6.5</v>
      </c>
      <c r="K43" s="39">
        <v>6</v>
      </c>
      <c r="L43" s="26" t="s">
        <v>28</v>
      </c>
      <c r="M43" s="40">
        <v>444</v>
      </c>
      <c r="N43" s="40">
        <f t="shared" si="5"/>
        <v>360</v>
      </c>
      <c r="O43" s="40">
        <f t="shared" si="6"/>
        <v>84</v>
      </c>
      <c r="P43" s="42">
        <v>2023.4</v>
      </c>
      <c r="Q43" s="41">
        <v>2022.6</v>
      </c>
      <c r="R43" s="42"/>
    </row>
    <row r="44" spans="1:18" s="4" customFormat="1" ht="34.5" customHeight="1">
      <c r="A44" s="24">
        <v>36</v>
      </c>
      <c r="B44" s="24" t="s">
        <v>89</v>
      </c>
      <c r="C44" s="24" t="s">
        <v>170</v>
      </c>
      <c r="D44" s="24">
        <v>4.5</v>
      </c>
      <c r="E44" s="24" t="s">
        <v>171</v>
      </c>
      <c r="F44" s="24" t="s">
        <v>169</v>
      </c>
      <c r="G44" s="24">
        <v>0</v>
      </c>
      <c r="H44" s="24">
        <v>8.231</v>
      </c>
      <c r="I44" s="24">
        <v>12</v>
      </c>
      <c r="J44" s="39">
        <v>6.5</v>
      </c>
      <c r="K44" s="39">
        <v>6</v>
      </c>
      <c r="L44" s="26" t="s">
        <v>28</v>
      </c>
      <c r="M44" s="40">
        <v>888</v>
      </c>
      <c r="N44" s="40">
        <f t="shared" si="5"/>
        <v>720</v>
      </c>
      <c r="O44" s="40">
        <f t="shared" si="6"/>
        <v>168</v>
      </c>
      <c r="P44" s="42">
        <v>2023.4</v>
      </c>
      <c r="Q44" s="41">
        <v>2022.6</v>
      </c>
      <c r="R44" s="42"/>
    </row>
    <row r="45" spans="1:18" s="4" customFormat="1" ht="36" customHeight="1">
      <c r="A45" s="27"/>
      <c r="B45" s="28" t="s">
        <v>172</v>
      </c>
      <c r="C45" s="29"/>
      <c r="D45" s="30"/>
      <c r="E45" s="19">
        <v>19</v>
      </c>
      <c r="F45" s="19"/>
      <c r="G45" s="12"/>
      <c r="H45" s="12"/>
      <c r="I45" s="36">
        <f aca="true" t="shared" si="7" ref="I45:O45">SUM(I46:I64)</f>
        <v>70.431</v>
      </c>
      <c r="J45" s="37"/>
      <c r="K45" s="37"/>
      <c r="L45" s="37"/>
      <c r="M45" s="36">
        <f t="shared" si="7"/>
        <v>5438.049999999999</v>
      </c>
      <c r="N45" s="36">
        <f t="shared" si="7"/>
        <v>4225.86</v>
      </c>
      <c r="O45" s="36">
        <f t="shared" si="7"/>
        <v>1212.19</v>
      </c>
      <c r="P45" s="38"/>
      <c r="Q45" s="12"/>
      <c r="R45" s="18"/>
    </row>
    <row r="46" spans="1:18" s="4" customFormat="1" ht="34.5" customHeight="1">
      <c r="A46" s="24">
        <v>37</v>
      </c>
      <c r="B46" s="24" t="s">
        <v>44</v>
      </c>
      <c r="C46" s="24" t="s">
        <v>173</v>
      </c>
      <c r="D46" s="24">
        <v>4.5</v>
      </c>
      <c r="E46" s="25" t="s">
        <v>174</v>
      </c>
      <c r="F46" s="25" t="s">
        <v>175</v>
      </c>
      <c r="G46" s="24">
        <v>0</v>
      </c>
      <c r="H46" s="24">
        <v>1.392</v>
      </c>
      <c r="I46" s="25">
        <v>2.6</v>
      </c>
      <c r="J46" s="39">
        <v>6.5</v>
      </c>
      <c r="K46" s="39">
        <v>6</v>
      </c>
      <c r="L46" s="26" t="s">
        <v>28</v>
      </c>
      <c r="M46" s="40">
        <v>192.4</v>
      </c>
      <c r="N46" s="40">
        <f aca="true" t="shared" si="8" ref="N46:N64">60*I46</f>
        <v>156</v>
      </c>
      <c r="O46" s="40">
        <f aca="true" t="shared" si="9" ref="O46:O64">M46-N46</f>
        <v>36.400000000000006</v>
      </c>
      <c r="P46" s="41">
        <v>2023.6</v>
      </c>
      <c r="Q46" s="41">
        <v>2023.5</v>
      </c>
      <c r="R46" s="41"/>
    </row>
    <row r="47" spans="1:18" s="5" customFormat="1" ht="34.5" customHeight="1">
      <c r="A47" s="24">
        <v>38</v>
      </c>
      <c r="B47" s="24" t="s">
        <v>63</v>
      </c>
      <c r="C47" s="24" t="s">
        <v>176</v>
      </c>
      <c r="D47" s="24">
        <v>5</v>
      </c>
      <c r="E47" s="25" t="s">
        <v>177</v>
      </c>
      <c r="F47" s="25" t="s">
        <v>178</v>
      </c>
      <c r="G47" s="24">
        <v>0.44</v>
      </c>
      <c r="H47" s="24">
        <v>1.05</v>
      </c>
      <c r="I47" s="25">
        <v>0.61</v>
      </c>
      <c r="J47" s="39">
        <v>6.5</v>
      </c>
      <c r="K47" s="39">
        <v>6</v>
      </c>
      <c r="L47" s="26" t="s">
        <v>28</v>
      </c>
      <c r="M47" s="40">
        <v>39.65</v>
      </c>
      <c r="N47" s="40">
        <f t="shared" si="8"/>
        <v>36.6</v>
      </c>
      <c r="O47" s="40">
        <f t="shared" si="9"/>
        <v>3.049999999999997</v>
      </c>
      <c r="P47" s="41">
        <v>2023.7</v>
      </c>
      <c r="Q47" s="41">
        <v>2023.5</v>
      </c>
      <c r="R47" s="41"/>
    </row>
    <row r="48" spans="1:18" s="4" customFormat="1" ht="34.5" customHeight="1">
      <c r="A48" s="24">
        <v>39</v>
      </c>
      <c r="B48" s="25" t="s">
        <v>74</v>
      </c>
      <c r="C48" s="25" t="s">
        <v>179</v>
      </c>
      <c r="D48" s="25" t="s">
        <v>98</v>
      </c>
      <c r="E48" s="25" t="s">
        <v>180</v>
      </c>
      <c r="F48" s="25" t="s">
        <v>181</v>
      </c>
      <c r="G48" s="25" t="s">
        <v>182</v>
      </c>
      <c r="H48" s="25" t="s">
        <v>183</v>
      </c>
      <c r="I48" s="25">
        <v>2.165</v>
      </c>
      <c r="J48" s="39">
        <v>6.5</v>
      </c>
      <c r="K48" s="39">
        <v>6</v>
      </c>
      <c r="L48" s="26" t="s">
        <v>28</v>
      </c>
      <c r="M48" s="40">
        <v>203.51</v>
      </c>
      <c r="N48" s="40">
        <f t="shared" si="8"/>
        <v>129.9</v>
      </c>
      <c r="O48" s="40">
        <f t="shared" si="9"/>
        <v>73.60999999999999</v>
      </c>
      <c r="P48" s="41">
        <v>2024</v>
      </c>
      <c r="Q48" s="41">
        <v>2023.5</v>
      </c>
      <c r="R48" s="41"/>
    </row>
    <row r="49" spans="1:18" s="4" customFormat="1" ht="34.5" customHeight="1">
      <c r="A49" s="24">
        <v>40</v>
      </c>
      <c r="B49" s="24" t="s">
        <v>74</v>
      </c>
      <c r="C49" s="24" t="s">
        <v>184</v>
      </c>
      <c r="D49" s="24">
        <v>3.5</v>
      </c>
      <c r="E49" s="24" t="s">
        <v>185</v>
      </c>
      <c r="F49" s="24" t="s">
        <v>186</v>
      </c>
      <c r="G49" s="24">
        <v>7.298</v>
      </c>
      <c r="H49" s="24">
        <v>11.433</v>
      </c>
      <c r="I49" s="24">
        <v>4.135</v>
      </c>
      <c r="J49" s="44">
        <v>6.5</v>
      </c>
      <c r="K49" s="44">
        <v>6</v>
      </c>
      <c r="L49" s="26" t="s">
        <v>28</v>
      </c>
      <c r="M49" s="40">
        <v>388.69</v>
      </c>
      <c r="N49" s="40">
        <f t="shared" si="8"/>
        <v>248.1</v>
      </c>
      <c r="O49" s="40">
        <f t="shared" si="9"/>
        <v>140.59</v>
      </c>
      <c r="P49" s="42">
        <v>2024</v>
      </c>
      <c r="Q49" s="41">
        <v>2023.5</v>
      </c>
      <c r="R49" s="41"/>
    </row>
    <row r="50" spans="1:18" s="4" customFormat="1" ht="34.5" customHeight="1">
      <c r="A50" s="24">
        <v>41</v>
      </c>
      <c r="B50" s="24" t="s">
        <v>74</v>
      </c>
      <c r="C50" s="24" t="s">
        <v>187</v>
      </c>
      <c r="D50" s="24">
        <v>4.5</v>
      </c>
      <c r="E50" s="24" t="s">
        <v>188</v>
      </c>
      <c r="F50" s="24" t="s">
        <v>125</v>
      </c>
      <c r="G50" s="24">
        <v>9.391</v>
      </c>
      <c r="H50" s="24">
        <v>10.469</v>
      </c>
      <c r="I50" s="24">
        <v>1.078</v>
      </c>
      <c r="J50" s="44">
        <v>6.5</v>
      </c>
      <c r="K50" s="44">
        <v>6</v>
      </c>
      <c r="L50" s="26" t="s">
        <v>28</v>
      </c>
      <c r="M50" s="40">
        <v>79.772</v>
      </c>
      <c r="N50" s="40">
        <f t="shared" si="8"/>
        <v>64.68</v>
      </c>
      <c r="O50" s="40">
        <f t="shared" si="9"/>
        <v>15.091999999999999</v>
      </c>
      <c r="P50" s="42">
        <v>2024</v>
      </c>
      <c r="Q50" s="41">
        <v>2023.5</v>
      </c>
      <c r="R50" s="41"/>
    </row>
    <row r="51" spans="1:18" s="4" customFormat="1" ht="34.5" customHeight="1">
      <c r="A51" s="24">
        <v>42</v>
      </c>
      <c r="B51" s="24" t="s">
        <v>74</v>
      </c>
      <c r="C51" s="24" t="s">
        <v>189</v>
      </c>
      <c r="D51" s="24">
        <v>4.5</v>
      </c>
      <c r="E51" s="24" t="s">
        <v>190</v>
      </c>
      <c r="F51" s="24" t="s">
        <v>125</v>
      </c>
      <c r="G51" s="24">
        <v>9.391</v>
      </c>
      <c r="H51" s="24">
        <v>13.643</v>
      </c>
      <c r="I51" s="24">
        <v>3.174</v>
      </c>
      <c r="J51" s="44">
        <v>6.5</v>
      </c>
      <c r="K51" s="44">
        <v>6</v>
      </c>
      <c r="L51" s="26" t="s">
        <v>28</v>
      </c>
      <c r="M51" s="40">
        <v>234.876</v>
      </c>
      <c r="N51" s="40">
        <f t="shared" si="8"/>
        <v>190.44</v>
      </c>
      <c r="O51" s="40">
        <f t="shared" si="9"/>
        <v>44.43600000000001</v>
      </c>
      <c r="P51" s="42">
        <v>2024</v>
      </c>
      <c r="Q51" s="41">
        <v>2023.5</v>
      </c>
      <c r="R51" s="41"/>
    </row>
    <row r="52" spans="1:18" s="4" customFormat="1" ht="34.5" customHeight="1">
      <c r="A52" s="24">
        <v>43</v>
      </c>
      <c r="B52" s="24" t="s">
        <v>74</v>
      </c>
      <c r="C52" s="24" t="s">
        <v>191</v>
      </c>
      <c r="D52" s="24">
        <v>4.5</v>
      </c>
      <c r="E52" s="24" t="s">
        <v>192</v>
      </c>
      <c r="F52" s="24" t="s">
        <v>193</v>
      </c>
      <c r="G52" s="26">
        <v>0</v>
      </c>
      <c r="H52" s="26">
        <v>2.069</v>
      </c>
      <c r="I52" s="24">
        <v>2.069</v>
      </c>
      <c r="J52" s="44">
        <v>6.5</v>
      </c>
      <c r="K52" s="44">
        <v>6</v>
      </c>
      <c r="L52" s="26" t="s">
        <v>28</v>
      </c>
      <c r="M52" s="40">
        <f>I52*74</f>
        <v>153.106</v>
      </c>
      <c r="N52" s="40">
        <f t="shared" si="8"/>
        <v>124.14</v>
      </c>
      <c r="O52" s="40">
        <f t="shared" si="9"/>
        <v>28.965999999999994</v>
      </c>
      <c r="P52" s="42">
        <v>2024</v>
      </c>
      <c r="Q52" s="41">
        <v>2023.5</v>
      </c>
      <c r="R52" s="47"/>
    </row>
    <row r="53" spans="1:18" s="4" customFormat="1" ht="34.5" customHeight="1">
      <c r="A53" s="24">
        <v>44</v>
      </c>
      <c r="B53" s="24" t="s">
        <v>194</v>
      </c>
      <c r="C53" s="24" t="s">
        <v>195</v>
      </c>
      <c r="D53" s="24">
        <v>4.5</v>
      </c>
      <c r="E53" s="25" t="s">
        <v>196</v>
      </c>
      <c r="F53" s="25" t="s">
        <v>197</v>
      </c>
      <c r="G53" s="26">
        <v>4.345</v>
      </c>
      <c r="H53" s="26">
        <v>6.063</v>
      </c>
      <c r="I53" s="25">
        <v>1.718</v>
      </c>
      <c r="J53" s="39">
        <v>6.5</v>
      </c>
      <c r="K53" s="39">
        <v>6</v>
      </c>
      <c r="L53" s="26" t="s">
        <v>28</v>
      </c>
      <c r="M53" s="40">
        <v>127.132</v>
      </c>
      <c r="N53" s="40">
        <f t="shared" si="8"/>
        <v>103.08</v>
      </c>
      <c r="O53" s="40">
        <f t="shared" si="9"/>
        <v>24.052000000000007</v>
      </c>
      <c r="P53" s="41">
        <v>2024</v>
      </c>
      <c r="Q53" s="41">
        <v>2023.5</v>
      </c>
      <c r="R53" s="41"/>
    </row>
    <row r="54" spans="1:18" s="4" customFormat="1" ht="34.5" customHeight="1">
      <c r="A54" s="24">
        <v>45</v>
      </c>
      <c r="B54" s="25" t="s">
        <v>194</v>
      </c>
      <c r="C54" s="25" t="s">
        <v>198</v>
      </c>
      <c r="D54" s="25" t="s">
        <v>199</v>
      </c>
      <c r="E54" s="25" t="s">
        <v>200</v>
      </c>
      <c r="F54" s="25" t="s">
        <v>201</v>
      </c>
      <c r="G54" s="26" t="s">
        <v>140</v>
      </c>
      <c r="H54" s="26" t="s">
        <v>202</v>
      </c>
      <c r="I54" s="25">
        <v>9.041</v>
      </c>
      <c r="J54" s="39">
        <v>6.5</v>
      </c>
      <c r="K54" s="39">
        <v>6</v>
      </c>
      <c r="L54" s="26" t="s">
        <v>28</v>
      </c>
      <c r="M54" s="40">
        <v>587.6650000000001</v>
      </c>
      <c r="N54" s="40">
        <f t="shared" si="8"/>
        <v>542.46</v>
      </c>
      <c r="O54" s="40">
        <f t="shared" si="9"/>
        <v>45.20500000000004</v>
      </c>
      <c r="P54" s="41">
        <v>2024</v>
      </c>
      <c r="Q54" s="41">
        <v>2023.5</v>
      </c>
      <c r="R54" s="48"/>
    </row>
    <row r="55" spans="1:18" s="4" customFormat="1" ht="34.5" customHeight="1">
      <c r="A55" s="24">
        <v>46</v>
      </c>
      <c r="B55" s="24" t="s">
        <v>203</v>
      </c>
      <c r="C55" s="24" t="s">
        <v>204</v>
      </c>
      <c r="D55" s="24">
        <v>4.5</v>
      </c>
      <c r="E55" s="25" t="s">
        <v>205</v>
      </c>
      <c r="F55" s="25" t="s">
        <v>206</v>
      </c>
      <c r="G55" s="24">
        <v>0.981</v>
      </c>
      <c r="H55" s="24">
        <v>3.482</v>
      </c>
      <c r="I55" s="25">
        <v>2.501</v>
      </c>
      <c r="J55" s="39">
        <v>6.5</v>
      </c>
      <c r="K55" s="39">
        <v>6</v>
      </c>
      <c r="L55" s="26" t="s">
        <v>28</v>
      </c>
      <c r="M55" s="40">
        <v>185.07399999999998</v>
      </c>
      <c r="N55" s="40">
        <f t="shared" si="8"/>
        <v>150.06</v>
      </c>
      <c r="O55" s="40">
        <f t="shared" si="9"/>
        <v>35.01399999999998</v>
      </c>
      <c r="P55" s="41">
        <v>2024</v>
      </c>
      <c r="Q55" s="41">
        <v>2023.5</v>
      </c>
      <c r="R55" s="41"/>
    </row>
    <row r="56" spans="1:18" s="4" customFormat="1" ht="34.5" customHeight="1">
      <c r="A56" s="24">
        <v>47</v>
      </c>
      <c r="B56" s="24" t="s">
        <v>203</v>
      </c>
      <c r="C56" s="24" t="s">
        <v>207</v>
      </c>
      <c r="D56" s="24">
        <v>4.5</v>
      </c>
      <c r="E56" s="25" t="s">
        <v>208</v>
      </c>
      <c r="F56" s="25" t="s">
        <v>209</v>
      </c>
      <c r="G56" s="24">
        <v>0</v>
      </c>
      <c r="H56" s="24">
        <v>3.533</v>
      </c>
      <c r="I56" s="25">
        <v>3.533</v>
      </c>
      <c r="J56" s="39">
        <v>6.5</v>
      </c>
      <c r="K56" s="39">
        <v>6</v>
      </c>
      <c r="L56" s="26" t="s">
        <v>28</v>
      </c>
      <c r="M56" s="40">
        <v>261.442</v>
      </c>
      <c r="N56" s="40">
        <f t="shared" si="8"/>
        <v>211.98</v>
      </c>
      <c r="O56" s="40">
        <f t="shared" si="9"/>
        <v>49.46200000000002</v>
      </c>
      <c r="P56" s="41">
        <v>2024</v>
      </c>
      <c r="Q56" s="41">
        <v>2023.5</v>
      </c>
      <c r="R56" s="41"/>
    </row>
    <row r="57" spans="1:18" s="4" customFormat="1" ht="34.5" customHeight="1">
      <c r="A57" s="24">
        <v>48</v>
      </c>
      <c r="B57" s="25" t="s">
        <v>107</v>
      </c>
      <c r="C57" s="25" t="s">
        <v>210</v>
      </c>
      <c r="D57" s="25" t="s">
        <v>137</v>
      </c>
      <c r="E57" s="24" t="s">
        <v>211</v>
      </c>
      <c r="F57" s="25" t="s">
        <v>212</v>
      </c>
      <c r="G57" s="25" t="s">
        <v>213</v>
      </c>
      <c r="H57" s="25" t="s">
        <v>214</v>
      </c>
      <c r="I57" s="25">
        <v>3.152</v>
      </c>
      <c r="J57" s="39">
        <v>6.5</v>
      </c>
      <c r="K57" s="39">
        <v>6</v>
      </c>
      <c r="L57" s="26" t="s">
        <v>28</v>
      </c>
      <c r="M57" s="40">
        <v>233.24800000000002</v>
      </c>
      <c r="N57" s="40">
        <f t="shared" si="8"/>
        <v>189.12</v>
      </c>
      <c r="O57" s="40">
        <f t="shared" si="9"/>
        <v>44.128000000000014</v>
      </c>
      <c r="P57" s="41">
        <v>2024</v>
      </c>
      <c r="Q57" s="41">
        <v>2023.5</v>
      </c>
      <c r="R57" s="41"/>
    </row>
    <row r="58" spans="1:18" s="4" customFormat="1" ht="34.5" customHeight="1">
      <c r="A58" s="24">
        <v>49</v>
      </c>
      <c r="B58" s="25" t="s">
        <v>107</v>
      </c>
      <c r="C58" s="25" t="s">
        <v>215</v>
      </c>
      <c r="D58" s="25" t="s">
        <v>137</v>
      </c>
      <c r="E58" s="25" t="s">
        <v>216</v>
      </c>
      <c r="F58" s="25" t="s">
        <v>217</v>
      </c>
      <c r="G58" s="25" t="s">
        <v>218</v>
      </c>
      <c r="H58" s="25" t="s">
        <v>219</v>
      </c>
      <c r="I58" s="25">
        <v>7.887</v>
      </c>
      <c r="J58" s="39">
        <v>6.5</v>
      </c>
      <c r="K58" s="39">
        <v>6</v>
      </c>
      <c r="L58" s="26" t="s">
        <v>28</v>
      </c>
      <c r="M58" s="40">
        <v>583.6379999999999</v>
      </c>
      <c r="N58" s="40">
        <f t="shared" si="8"/>
        <v>473.21999999999997</v>
      </c>
      <c r="O58" s="40">
        <f t="shared" si="9"/>
        <v>110.41799999999995</v>
      </c>
      <c r="P58" s="41">
        <v>2024</v>
      </c>
      <c r="Q58" s="41">
        <v>2023.5</v>
      </c>
      <c r="R58" s="41"/>
    </row>
    <row r="59" spans="1:18" s="4" customFormat="1" ht="34.5" customHeight="1">
      <c r="A59" s="24">
        <v>50</v>
      </c>
      <c r="B59" s="25" t="s">
        <v>40</v>
      </c>
      <c r="C59" s="25" t="s">
        <v>220</v>
      </c>
      <c r="D59" s="25" t="s">
        <v>137</v>
      </c>
      <c r="E59" s="25" t="s">
        <v>221</v>
      </c>
      <c r="F59" s="25" t="s">
        <v>222</v>
      </c>
      <c r="G59" s="25" t="s">
        <v>223</v>
      </c>
      <c r="H59" s="25" t="s">
        <v>224</v>
      </c>
      <c r="I59" s="25">
        <v>3.8</v>
      </c>
      <c r="J59" s="39">
        <v>6.5</v>
      </c>
      <c r="K59" s="39">
        <v>6</v>
      </c>
      <c r="L59" s="26" t="s">
        <v>28</v>
      </c>
      <c r="M59" s="40">
        <v>281.2</v>
      </c>
      <c r="N59" s="40">
        <f t="shared" si="8"/>
        <v>228</v>
      </c>
      <c r="O59" s="40">
        <f t="shared" si="9"/>
        <v>53.19999999999999</v>
      </c>
      <c r="P59" s="41">
        <v>2024</v>
      </c>
      <c r="Q59" s="41">
        <v>2023.5</v>
      </c>
      <c r="R59" s="41"/>
    </row>
    <row r="60" spans="1:18" s="4" customFormat="1" ht="34.5" customHeight="1">
      <c r="A60" s="24">
        <v>51</v>
      </c>
      <c r="B60" s="24" t="s">
        <v>40</v>
      </c>
      <c r="C60" s="24" t="s">
        <v>225</v>
      </c>
      <c r="D60" s="24">
        <v>4.5</v>
      </c>
      <c r="E60" s="25" t="s">
        <v>226</v>
      </c>
      <c r="F60" s="24" t="s">
        <v>227</v>
      </c>
      <c r="G60" s="24">
        <v>1.067</v>
      </c>
      <c r="H60" s="24">
        <v>4.435</v>
      </c>
      <c r="I60" s="25">
        <v>3.8</v>
      </c>
      <c r="J60" s="39">
        <v>6.5</v>
      </c>
      <c r="K60" s="39">
        <v>6</v>
      </c>
      <c r="L60" s="26" t="s">
        <v>28</v>
      </c>
      <c r="M60" s="40">
        <v>281.2</v>
      </c>
      <c r="N60" s="40">
        <f t="shared" si="8"/>
        <v>228</v>
      </c>
      <c r="O60" s="40">
        <f t="shared" si="9"/>
        <v>53.19999999999999</v>
      </c>
      <c r="P60" s="41">
        <v>2024</v>
      </c>
      <c r="Q60" s="41">
        <v>2023.5</v>
      </c>
      <c r="R60" s="41"/>
    </row>
    <row r="61" spans="1:18" s="4" customFormat="1" ht="34.5" customHeight="1">
      <c r="A61" s="24">
        <v>52</v>
      </c>
      <c r="B61" s="25" t="s">
        <v>48</v>
      </c>
      <c r="C61" s="25" t="s">
        <v>228</v>
      </c>
      <c r="D61" s="25" t="s">
        <v>137</v>
      </c>
      <c r="E61" s="25" t="s">
        <v>229</v>
      </c>
      <c r="F61" s="25" t="s">
        <v>230</v>
      </c>
      <c r="G61" s="25" t="s">
        <v>231</v>
      </c>
      <c r="H61" s="25" t="s">
        <v>232</v>
      </c>
      <c r="I61" s="25">
        <v>4.503</v>
      </c>
      <c r="J61" s="39">
        <v>6.5</v>
      </c>
      <c r="K61" s="39">
        <v>6</v>
      </c>
      <c r="L61" s="26" t="s">
        <v>28</v>
      </c>
      <c r="M61" s="40">
        <v>333.222</v>
      </c>
      <c r="N61" s="40">
        <f t="shared" si="8"/>
        <v>270.18</v>
      </c>
      <c r="O61" s="40">
        <f t="shared" si="9"/>
        <v>63.04199999999997</v>
      </c>
      <c r="P61" s="41">
        <v>2024.1</v>
      </c>
      <c r="Q61" s="41">
        <v>2023.5</v>
      </c>
      <c r="R61" s="41"/>
    </row>
    <row r="62" spans="1:18" s="4" customFormat="1" ht="34.5" customHeight="1">
      <c r="A62" s="24">
        <v>53</v>
      </c>
      <c r="B62" s="25" t="s">
        <v>63</v>
      </c>
      <c r="C62" s="25" t="s">
        <v>233</v>
      </c>
      <c r="D62" s="25" t="s">
        <v>199</v>
      </c>
      <c r="E62" s="25" t="s">
        <v>234</v>
      </c>
      <c r="F62" s="25" t="s">
        <v>235</v>
      </c>
      <c r="G62" s="25" t="s">
        <v>236</v>
      </c>
      <c r="H62" s="25" t="s">
        <v>237</v>
      </c>
      <c r="I62" s="25">
        <v>2.564</v>
      </c>
      <c r="J62" s="39">
        <v>6.5</v>
      </c>
      <c r="K62" s="39">
        <v>6</v>
      </c>
      <c r="L62" s="26" t="s">
        <v>28</v>
      </c>
      <c r="M62" s="40">
        <v>166.66</v>
      </c>
      <c r="N62" s="40">
        <f t="shared" si="8"/>
        <v>153.84</v>
      </c>
      <c r="O62" s="40">
        <f t="shared" si="9"/>
        <v>12.819999999999993</v>
      </c>
      <c r="P62" s="41">
        <v>2024.3</v>
      </c>
      <c r="Q62" s="41">
        <v>2023.5</v>
      </c>
      <c r="R62" s="41"/>
    </row>
    <row r="63" spans="1:18" s="4" customFormat="1" ht="34.5" customHeight="1">
      <c r="A63" s="24">
        <v>54</v>
      </c>
      <c r="B63" s="25" t="s">
        <v>89</v>
      </c>
      <c r="C63" s="25" t="s">
        <v>238</v>
      </c>
      <c r="D63" s="25" t="s">
        <v>91</v>
      </c>
      <c r="E63" s="25" t="s">
        <v>239</v>
      </c>
      <c r="F63" s="25" t="s">
        <v>240</v>
      </c>
      <c r="G63" s="25" t="s">
        <v>241</v>
      </c>
      <c r="H63" s="25" t="s">
        <v>242</v>
      </c>
      <c r="I63" s="25">
        <v>11</v>
      </c>
      <c r="J63" s="39">
        <v>6.5</v>
      </c>
      <c r="K63" s="39">
        <v>6</v>
      </c>
      <c r="L63" s="26" t="s">
        <v>28</v>
      </c>
      <c r="M63" s="40">
        <v>1034</v>
      </c>
      <c r="N63" s="40">
        <f t="shared" si="8"/>
        <v>660</v>
      </c>
      <c r="O63" s="40">
        <f t="shared" si="9"/>
        <v>374</v>
      </c>
      <c r="P63" s="41">
        <v>2024.4</v>
      </c>
      <c r="Q63" s="41">
        <v>2023.5</v>
      </c>
      <c r="R63" s="41"/>
    </row>
    <row r="64" spans="1:18" s="4" customFormat="1" ht="34.5" customHeight="1">
      <c r="A64" s="24">
        <v>55</v>
      </c>
      <c r="B64" s="24" t="s">
        <v>89</v>
      </c>
      <c r="C64" s="24" t="s">
        <v>243</v>
      </c>
      <c r="D64" s="24">
        <v>5</v>
      </c>
      <c r="E64" s="25" t="s">
        <v>244</v>
      </c>
      <c r="F64" s="25" t="s">
        <v>245</v>
      </c>
      <c r="G64" s="24">
        <v>0</v>
      </c>
      <c r="H64" s="24">
        <v>1.101</v>
      </c>
      <c r="I64" s="25">
        <v>1.101</v>
      </c>
      <c r="J64" s="39">
        <v>6.5</v>
      </c>
      <c r="K64" s="39">
        <v>6</v>
      </c>
      <c r="L64" s="26" t="s">
        <v>28</v>
      </c>
      <c r="M64" s="40">
        <v>71.565</v>
      </c>
      <c r="N64" s="40">
        <f t="shared" si="8"/>
        <v>66.06</v>
      </c>
      <c r="O64" s="40">
        <f t="shared" si="9"/>
        <v>5.5049999999999955</v>
      </c>
      <c r="P64" s="41">
        <v>2024.4</v>
      </c>
      <c r="Q64" s="41">
        <v>2023.5</v>
      </c>
      <c r="R64" s="41"/>
    </row>
    <row r="65" spans="1:18" s="4" customFormat="1" ht="36" customHeight="1">
      <c r="A65" s="27"/>
      <c r="B65" s="28" t="s">
        <v>246</v>
      </c>
      <c r="C65" s="29"/>
      <c r="D65" s="30"/>
      <c r="E65" s="19">
        <v>9</v>
      </c>
      <c r="F65" s="19"/>
      <c r="G65" s="12"/>
      <c r="H65" s="12"/>
      <c r="I65" s="36">
        <f aca="true" t="shared" si="10" ref="I65:O65">SUM(I66:I74)</f>
        <v>31.057000000000002</v>
      </c>
      <c r="J65" s="37"/>
      <c r="K65" s="37"/>
      <c r="L65" s="37"/>
      <c r="M65" s="36">
        <f t="shared" si="10"/>
        <v>2297.568</v>
      </c>
      <c r="N65" s="36">
        <f t="shared" si="10"/>
        <v>1863.42</v>
      </c>
      <c r="O65" s="36">
        <f t="shared" si="10"/>
        <v>434.148</v>
      </c>
      <c r="P65" s="38"/>
      <c r="Q65" s="12"/>
      <c r="R65" s="46"/>
    </row>
    <row r="66" spans="1:19" s="4" customFormat="1" ht="34.5" customHeight="1">
      <c r="A66" s="24">
        <v>56</v>
      </c>
      <c r="B66" s="24" t="s">
        <v>82</v>
      </c>
      <c r="C66" s="24" t="s">
        <v>247</v>
      </c>
      <c r="D66" s="24" t="s">
        <v>248</v>
      </c>
      <c r="E66" s="25" t="s">
        <v>249</v>
      </c>
      <c r="F66" s="25" t="s">
        <v>250</v>
      </c>
      <c r="G66" s="24" t="s">
        <v>140</v>
      </c>
      <c r="H66" s="24" t="s">
        <v>251</v>
      </c>
      <c r="I66" s="25">
        <v>3.393</v>
      </c>
      <c r="J66" s="39">
        <v>6.5</v>
      </c>
      <c r="K66" s="39">
        <v>6</v>
      </c>
      <c r="L66" s="26" t="s">
        <v>28</v>
      </c>
      <c r="M66" s="40">
        <v>220.545</v>
      </c>
      <c r="N66" s="40">
        <v>203.58</v>
      </c>
      <c r="O66" s="40">
        <f aca="true" t="shared" si="11" ref="O66:O74">M66-N66</f>
        <v>16.964999999999975</v>
      </c>
      <c r="P66" s="41">
        <v>2025</v>
      </c>
      <c r="Q66" s="41">
        <v>2025</v>
      </c>
      <c r="R66" s="41"/>
      <c r="S66" s="49"/>
    </row>
    <row r="67" spans="1:19" s="4" customFormat="1" ht="34.5" customHeight="1">
      <c r="A67" s="24">
        <v>57</v>
      </c>
      <c r="B67" s="24" t="s">
        <v>82</v>
      </c>
      <c r="C67" s="24" t="s">
        <v>252</v>
      </c>
      <c r="D67" s="24">
        <v>4.5</v>
      </c>
      <c r="E67" s="25" t="s">
        <v>249</v>
      </c>
      <c r="F67" s="25" t="s">
        <v>253</v>
      </c>
      <c r="G67" s="24">
        <v>0</v>
      </c>
      <c r="H67" s="24">
        <v>13.666</v>
      </c>
      <c r="I67" s="25">
        <v>6.497</v>
      </c>
      <c r="J67" s="39">
        <v>6.5</v>
      </c>
      <c r="K67" s="39">
        <v>6</v>
      </c>
      <c r="L67" s="26" t="s">
        <v>28</v>
      </c>
      <c r="M67" s="40">
        <v>422.305</v>
      </c>
      <c r="N67" s="40">
        <v>389.82</v>
      </c>
      <c r="O67" s="40">
        <f t="shared" si="11"/>
        <v>32.485000000000014</v>
      </c>
      <c r="P67" s="41">
        <v>2025</v>
      </c>
      <c r="Q67" s="41">
        <v>2025</v>
      </c>
      <c r="R67" s="41"/>
      <c r="S67" s="49"/>
    </row>
    <row r="68" spans="1:18" s="4" customFormat="1" ht="34.5" customHeight="1">
      <c r="A68" s="24">
        <v>58</v>
      </c>
      <c r="B68" s="24" t="s">
        <v>254</v>
      </c>
      <c r="C68" s="24" t="s">
        <v>255</v>
      </c>
      <c r="D68" s="24" t="s">
        <v>256</v>
      </c>
      <c r="E68" s="24" t="s">
        <v>257</v>
      </c>
      <c r="F68" s="24" t="s">
        <v>258</v>
      </c>
      <c r="G68" s="24" t="s">
        <v>259</v>
      </c>
      <c r="H68" s="24" t="s">
        <v>260</v>
      </c>
      <c r="I68" s="24">
        <v>4.418</v>
      </c>
      <c r="J68" s="44">
        <v>6.5</v>
      </c>
      <c r="K68" s="44">
        <v>6</v>
      </c>
      <c r="L68" s="26" t="s">
        <v>28</v>
      </c>
      <c r="M68" s="40">
        <v>415.29200000000003</v>
      </c>
      <c r="N68" s="40">
        <f aca="true" t="shared" si="12" ref="N68:N74">60*I68</f>
        <v>265.08</v>
      </c>
      <c r="O68" s="40">
        <f t="shared" si="11"/>
        <v>150.21200000000005</v>
      </c>
      <c r="P68" s="24">
        <v>2025</v>
      </c>
      <c r="Q68" s="26">
        <v>2025</v>
      </c>
      <c r="R68" s="24"/>
    </row>
    <row r="69" spans="1:18" s="4" customFormat="1" ht="34.5" customHeight="1">
      <c r="A69" s="24">
        <v>59</v>
      </c>
      <c r="B69" s="24" t="s">
        <v>107</v>
      </c>
      <c r="C69" s="24" t="s">
        <v>261</v>
      </c>
      <c r="D69" s="24">
        <v>4.5</v>
      </c>
      <c r="E69" s="24" t="s">
        <v>262</v>
      </c>
      <c r="F69" s="24" t="s">
        <v>263</v>
      </c>
      <c r="G69" s="24">
        <v>0</v>
      </c>
      <c r="H69" s="24">
        <v>1.59</v>
      </c>
      <c r="I69" s="24">
        <v>1.59</v>
      </c>
      <c r="J69" s="44">
        <v>6.5</v>
      </c>
      <c r="K69" s="44">
        <v>6</v>
      </c>
      <c r="L69" s="26" t="s">
        <v>28</v>
      </c>
      <c r="M69" s="40">
        <v>117.66000000000001</v>
      </c>
      <c r="N69" s="40">
        <f t="shared" si="12"/>
        <v>95.4</v>
      </c>
      <c r="O69" s="40">
        <f t="shared" si="11"/>
        <v>22.260000000000005</v>
      </c>
      <c r="P69" s="42">
        <v>2025</v>
      </c>
      <c r="Q69" s="26">
        <v>2025</v>
      </c>
      <c r="R69" s="42"/>
    </row>
    <row r="70" spans="1:18" s="4" customFormat="1" ht="34.5" customHeight="1">
      <c r="A70" s="24">
        <v>60</v>
      </c>
      <c r="B70" s="24" t="s">
        <v>107</v>
      </c>
      <c r="C70" s="24" t="s">
        <v>264</v>
      </c>
      <c r="D70" s="24" t="s">
        <v>137</v>
      </c>
      <c r="E70" s="24" t="s">
        <v>265</v>
      </c>
      <c r="F70" s="24" t="s">
        <v>266</v>
      </c>
      <c r="G70" s="24" t="s">
        <v>267</v>
      </c>
      <c r="H70" s="24" t="s">
        <v>268</v>
      </c>
      <c r="I70" s="24">
        <v>1.539</v>
      </c>
      <c r="J70" s="44">
        <v>6.5</v>
      </c>
      <c r="K70" s="44">
        <v>6</v>
      </c>
      <c r="L70" s="26" t="s">
        <v>28</v>
      </c>
      <c r="M70" s="40">
        <v>113.886</v>
      </c>
      <c r="N70" s="40">
        <f t="shared" si="12"/>
        <v>92.33999999999999</v>
      </c>
      <c r="O70" s="40">
        <f t="shared" si="11"/>
        <v>21.546000000000006</v>
      </c>
      <c r="P70" s="42">
        <v>2025</v>
      </c>
      <c r="Q70" s="26">
        <v>2025</v>
      </c>
      <c r="R70" s="42"/>
    </row>
    <row r="71" spans="1:18" s="4" customFormat="1" ht="34.5" customHeight="1">
      <c r="A71" s="24">
        <v>61</v>
      </c>
      <c r="B71" s="24" t="s">
        <v>107</v>
      </c>
      <c r="C71" s="24" t="s">
        <v>269</v>
      </c>
      <c r="D71" s="24">
        <v>4.5</v>
      </c>
      <c r="E71" s="24" t="s">
        <v>270</v>
      </c>
      <c r="F71" s="24" t="s">
        <v>271</v>
      </c>
      <c r="G71" s="24">
        <v>0</v>
      </c>
      <c r="H71" s="24">
        <v>0.92</v>
      </c>
      <c r="I71" s="24">
        <v>0.92</v>
      </c>
      <c r="J71" s="44">
        <v>6.5</v>
      </c>
      <c r="K71" s="44">
        <v>6</v>
      </c>
      <c r="L71" s="26" t="s">
        <v>28</v>
      </c>
      <c r="M71" s="40">
        <v>68.08</v>
      </c>
      <c r="N71" s="40">
        <f t="shared" si="12"/>
        <v>55.2</v>
      </c>
      <c r="O71" s="40">
        <f t="shared" si="11"/>
        <v>12.879999999999995</v>
      </c>
      <c r="P71" s="42">
        <v>2025</v>
      </c>
      <c r="Q71" s="26">
        <v>2025</v>
      </c>
      <c r="R71" s="42"/>
    </row>
    <row r="72" spans="1:18" s="4" customFormat="1" ht="34.5" customHeight="1">
      <c r="A72" s="24">
        <v>62</v>
      </c>
      <c r="B72" s="24" t="s">
        <v>107</v>
      </c>
      <c r="C72" s="24" t="s">
        <v>272</v>
      </c>
      <c r="D72" s="24">
        <v>4.5</v>
      </c>
      <c r="E72" s="24" t="s">
        <v>273</v>
      </c>
      <c r="F72" s="24" t="s">
        <v>125</v>
      </c>
      <c r="G72" s="24">
        <v>21.32</v>
      </c>
      <c r="H72" s="24">
        <v>23.554</v>
      </c>
      <c r="I72" s="24">
        <v>1.393</v>
      </c>
      <c r="J72" s="44">
        <v>6.5</v>
      </c>
      <c r="K72" s="44">
        <v>6</v>
      </c>
      <c r="L72" s="26" t="s">
        <v>28</v>
      </c>
      <c r="M72" s="40">
        <v>103.08200000000001</v>
      </c>
      <c r="N72" s="40">
        <f t="shared" si="12"/>
        <v>83.58</v>
      </c>
      <c r="O72" s="40">
        <f t="shared" si="11"/>
        <v>19.50200000000001</v>
      </c>
      <c r="P72" s="42">
        <v>2025</v>
      </c>
      <c r="Q72" s="26">
        <v>2025</v>
      </c>
      <c r="R72" s="42"/>
    </row>
    <row r="73" spans="1:18" s="4" customFormat="1" ht="34.5" customHeight="1">
      <c r="A73" s="24">
        <v>63</v>
      </c>
      <c r="B73" s="24" t="s">
        <v>107</v>
      </c>
      <c r="C73" s="24" t="s">
        <v>274</v>
      </c>
      <c r="D73" s="24">
        <v>4.5</v>
      </c>
      <c r="E73" s="24" t="s">
        <v>275</v>
      </c>
      <c r="F73" s="24" t="s">
        <v>276</v>
      </c>
      <c r="G73" s="24">
        <v>1.993</v>
      </c>
      <c r="H73" s="24">
        <v>4.729</v>
      </c>
      <c r="I73" s="24">
        <v>6</v>
      </c>
      <c r="J73" s="44">
        <v>6.5</v>
      </c>
      <c r="K73" s="44">
        <v>6</v>
      </c>
      <c r="L73" s="26" t="s">
        <v>28</v>
      </c>
      <c r="M73" s="40">
        <v>444</v>
      </c>
      <c r="N73" s="40">
        <f t="shared" si="12"/>
        <v>360</v>
      </c>
      <c r="O73" s="40">
        <f t="shared" si="11"/>
        <v>84</v>
      </c>
      <c r="P73" s="42">
        <v>2025</v>
      </c>
      <c r="Q73" s="26">
        <v>2025</v>
      </c>
      <c r="R73" s="42"/>
    </row>
    <row r="74" spans="1:18" s="1" customFormat="1" ht="34.5" customHeight="1">
      <c r="A74" s="24">
        <v>64</v>
      </c>
      <c r="B74" s="24" t="s">
        <v>48</v>
      </c>
      <c r="C74" s="24" t="s">
        <v>277</v>
      </c>
      <c r="D74" s="24" t="s">
        <v>278</v>
      </c>
      <c r="E74" s="24" t="s">
        <v>279</v>
      </c>
      <c r="F74" s="24" t="s">
        <v>280</v>
      </c>
      <c r="G74" s="24" t="s">
        <v>281</v>
      </c>
      <c r="H74" s="24" t="s">
        <v>282</v>
      </c>
      <c r="I74" s="24">
        <v>5.307</v>
      </c>
      <c r="J74" s="44">
        <v>6.5</v>
      </c>
      <c r="K74" s="44">
        <v>6</v>
      </c>
      <c r="L74" s="26" t="s">
        <v>28</v>
      </c>
      <c r="M74" s="40">
        <v>392.718</v>
      </c>
      <c r="N74" s="40">
        <f t="shared" si="12"/>
        <v>318.42</v>
      </c>
      <c r="O74" s="40">
        <f t="shared" si="11"/>
        <v>74.298</v>
      </c>
      <c r="P74" s="42">
        <v>2025.1</v>
      </c>
      <c r="Q74" s="26">
        <v>2025</v>
      </c>
      <c r="R74" s="42"/>
    </row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</sheetData>
  <sheetProtection/>
  <autoFilter ref="A5:S74"/>
  <mergeCells count="18">
    <mergeCell ref="A2:R2"/>
    <mergeCell ref="E3:Q3"/>
    <mergeCell ref="M4:O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P4:P5"/>
    <mergeCell ref="Q4:Q5"/>
    <mergeCell ref="R3:R5"/>
  </mergeCells>
  <printOptions/>
  <pageMargins left="0.5506944444444445" right="0.4722222222222222" top="0.4326388888888889" bottom="0.3541666666666667" header="0.19652777777777777" footer="0.07847222222222222"/>
  <pageSetup horizontalDpi="600" verticalDpi="600" orientation="landscape" paperSize="9" scale="88"/>
  <headerFooter alignWithMargins="0">
    <oddFooter>&amp;C第 &amp;P 页</oddFooter>
  </headerFooter>
  <ignoredErrors>
    <ignoredError sqref="N15:O15 N45 O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刘欣</dc:creator>
  <cp:keywords/>
  <dc:description/>
  <cp:lastModifiedBy>Administrator</cp:lastModifiedBy>
  <cp:lastPrinted>2022-03-15T08:16:38Z</cp:lastPrinted>
  <dcterms:created xsi:type="dcterms:W3CDTF">2021-01-28T07:51:38Z</dcterms:created>
  <dcterms:modified xsi:type="dcterms:W3CDTF">2022-07-07T08:03:55Z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09060483B73943F7A7AE042812AE6CC2</vt:lpwstr>
  </property>
  <property fmtid="{D5CDD505-2E9C-101B-9397-08002B2CF9AE}" pid="4" name="KSOProductBuildV">
    <vt:lpwstr>2052-11.1.0.11830</vt:lpwstr>
  </property>
</Properties>
</file>